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-2505" yWindow="-22035" windowWidth="20730" windowHeight="11760" tabRatio="500"/>
  </bookViews>
  <sheets>
    <sheet name="Best case scenario" sheetId="1" r:id="rId1"/>
    <sheet name="Worst case scenario" sheetId="2" r:id="rId2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9" i="2" l="1"/>
  <c r="F9" i="2"/>
  <c r="R9" i="2"/>
  <c r="K9" i="2"/>
  <c r="E9" i="2"/>
  <c r="Q9" i="2"/>
  <c r="J9" i="2"/>
  <c r="D9" i="2"/>
  <c r="P9" i="2"/>
  <c r="I9" i="2"/>
  <c r="C9" i="2"/>
  <c r="O9" i="2"/>
  <c r="H9" i="2"/>
  <c r="B9" i="2"/>
  <c r="N9" i="2"/>
  <c r="L21" i="1"/>
  <c r="F21" i="1"/>
  <c r="R21" i="1"/>
  <c r="K21" i="1"/>
  <c r="E21" i="1"/>
  <c r="Q21" i="1"/>
  <c r="J21" i="1"/>
  <c r="D21" i="1"/>
  <c r="P21" i="1"/>
  <c r="I21" i="1"/>
  <c r="C21" i="1"/>
  <c r="O21" i="1"/>
  <c r="H21" i="1"/>
  <c r="B21" i="1"/>
  <c r="N21" i="1"/>
  <c r="L33" i="1"/>
  <c r="F33" i="1"/>
  <c r="R33" i="1"/>
  <c r="K33" i="1"/>
  <c r="E33" i="1"/>
  <c r="Q33" i="1"/>
  <c r="J33" i="1"/>
  <c r="D33" i="1"/>
  <c r="P33" i="1"/>
  <c r="I33" i="1"/>
  <c r="C33" i="1"/>
  <c r="O33" i="1"/>
  <c r="H33" i="1"/>
  <c r="B33" i="1"/>
  <c r="N33" i="1"/>
  <c r="L45" i="1"/>
  <c r="F45" i="1"/>
  <c r="R45" i="1"/>
  <c r="K45" i="1"/>
  <c r="E45" i="1"/>
  <c r="Q45" i="1"/>
  <c r="J45" i="1"/>
  <c r="D45" i="1"/>
  <c r="P45" i="1"/>
  <c r="I45" i="1"/>
  <c r="C45" i="1"/>
  <c r="O45" i="1"/>
  <c r="H45" i="1"/>
  <c r="B45" i="1"/>
  <c r="N45" i="1"/>
  <c r="L57" i="1"/>
  <c r="F57" i="1"/>
  <c r="R57" i="1"/>
  <c r="K57" i="1"/>
  <c r="E57" i="1"/>
  <c r="Q57" i="1"/>
  <c r="J57" i="1"/>
  <c r="D57" i="1"/>
  <c r="P57" i="1"/>
  <c r="I57" i="1"/>
  <c r="C57" i="1"/>
  <c r="O57" i="1"/>
  <c r="H57" i="1"/>
  <c r="B57" i="1"/>
  <c r="N57" i="1"/>
  <c r="L21" i="2"/>
  <c r="F21" i="2"/>
  <c r="R21" i="2"/>
  <c r="K21" i="2"/>
  <c r="E21" i="2"/>
  <c r="Q21" i="2"/>
  <c r="J21" i="2"/>
  <c r="D21" i="2"/>
  <c r="P21" i="2"/>
  <c r="I21" i="2"/>
  <c r="C21" i="2"/>
  <c r="O21" i="2"/>
  <c r="H21" i="2"/>
  <c r="B21" i="2"/>
  <c r="N21" i="2"/>
  <c r="L33" i="2"/>
  <c r="F33" i="2"/>
  <c r="R33" i="2"/>
  <c r="K33" i="2"/>
  <c r="E33" i="2"/>
  <c r="Q33" i="2"/>
  <c r="J33" i="2"/>
  <c r="D33" i="2"/>
  <c r="P33" i="2"/>
  <c r="I33" i="2"/>
  <c r="C33" i="2"/>
  <c r="O33" i="2"/>
  <c r="B33" i="2"/>
  <c r="H33" i="2"/>
  <c r="N33" i="2"/>
  <c r="L45" i="2"/>
  <c r="F45" i="2"/>
  <c r="R45" i="2"/>
  <c r="K45" i="2"/>
  <c r="E45" i="2"/>
  <c r="Q45" i="2"/>
  <c r="J45" i="2"/>
  <c r="D45" i="2"/>
  <c r="P45" i="2"/>
  <c r="I45" i="2"/>
  <c r="C45" i="2"/>
  <c r="O45" i="2"/>
  <c r="H45" i="2"/>
  <c r="B45" i="2"/>
  <c r="N45" i="2"/>
  <c r="L57" i="2"/>
  <c r="F57" i="2"/>
  <c r="R57" i="2"/>
  <c r="I57" i="2"/>
  <c r="C57" i="2"/>
  <c r="O57" i="2"/>
  <c r="J57" i="2"/>
  <c r="D57" i="2"/>
  <c r="P57" i="2"/>
  <c r="K57" i="2"/>
  <c r="E57" i="2"/>
  <c r="Q57" i="2"/>
  <c r="H57" i="2"/>
  <c r="B57" i="2"/>
  <c r="N57" i="2"/>
  <c r="K9" i="1"/>
  <c r="E9" i="1"/>
  <c r="Q9" i="1"/>
  <c r="J9" i="1"/>
  <c r="D9" i="1"/>
  <c r="P9" i="1"/>
  <c r="I9" i="1"/>
  <c r="C9" i="1"/>
  <c r="O9" i="1"/>
  <c r="H9" i="1"/>
  <c r="B9" i="1"/>
  <c r="N9" i="1"/>
  <c r="AA43" i="2"/>
  <c r="Z43" i="2"/>
  <c r="Y43" i="2"/>
  <c r="X43" i="2"/>
  <c r="W43" i="2"/>
  <c r="R43" i="2"/>
  <c r="Q43" i="2"/>
  <c r="P43" i="2"/>
  <c r="O43" i="2"/>
  <c r="N43" i="2"/>
  <c r="AA42" i="2"/>
  <c r="Z42" i="2"/>
  <c r="Y42" i="2"/>
  <c r="X42" i="2"/>
  <c r="W42" i="2"/>
  <c r="R42" i="2"/>
  <c r="Q42" i="2"/>
  <c r="P42" i="2"/>
  <c r="O42" i="2"/>
  <c r="N42" i="2"/>
  <c r="W40" i="2"/>
  <c r="X40" i="2"/>
  <c r="Y40" i="2"/>
  <c r="Z40" i="2"/>
  <c r="AA40" i="2"/>
  <c r="W41" i="2"/>
  <c r="X41" i="2"/>
  <c r="Y41" i="2"/>
  <c r="Z41" i="2"/>
  <c r="AA41" i="2"/>
  <c r="AD41" i="2"/>
  <c r="AC41" i="2"/>
  <c r="AB41" i="2"/>
  <c r="N40" i="2"/>
  <c r="O40" i="2"/>
  <c r="P40" i="2"/>
  <c r="Q40" i="2"/>
  <c r="R40" i="2"/>
  <c r="N41" i="2"/>
  <c r="O41" i="2"/>
  <c r="P41" i="2"/>
  <c r="Q41" i="2"/>
  <c r="R41" i="2"/>
  <c r="U41" i="2"/>
  <c r="T41" i="2"/>
  <c r="S41" i="2"/>
  <c r="AA31" i="2"/>
  <c r="Z31" i="2"/>
  <c r="Y31" i="2"/>
  <c r="X31" i="2"/>
  <c r="W31" i="2"/>
  <c r="R31" i="2"/>
  <c r="Q31" i="2"/>
  <c r="P31" i="2"/>
  <c r="O31" i="2"/>
  <c r="N31" i="2"/>
  <c r="AA30" i="2"/>
  <c r="Z30" i="2"/>
  <c r="Y30" i="2"/>
  <c r="X30" i="2"/>
  <c r="W30" i="2"/>
  <c r="R30" i="2"/>
  <c r="Q30" i="2"/>
  <c r="P30" i="2"/>
  <c r="O30" i="2"/>
  <c r="N30" i="2"/>
  <c r="W28" i="2"/>
  <c r="X28" i="2"/>
  <c r="Y28" i="2"/>
  <c r="Z28" i="2"/>
  <c r="AA28" i="2"/>
  <c r="W29" i="2"/>
  <c r="X29" i="2"/>
  <c r="Y29" i="2"/>
  <c r="Z29" i="2"/>
  <c r="AA29" i="2"/>
  <c r="AD29" i="2"/>
  <c r="AC29" i="2"/>
  <c r="AB29" i="2"/>
  <c r="N28" i="2"/>
  <c r="O28" i="2"/>
  <c r="P28" i="2"/>
  <c r="Q28" i="2"/>
  <c r="R28" i="2"/>
  <c r="N29" i="2"/>
  <c r="O29" i="2"/>
  <c r="P29" i="2"/>
  <c r="Q29" i="2"/>
  <c r="R29" i="2"/>
  <c r="U29" i="2"/>
  <c r="T29" i="2"/>
  <c r="S29" i="2"/>
  <c r="AA19" i="2"/>
  <c r="Z19" i="2"/>
  <c r="Y19" i="2"/>
  <c r="X19" i="2"/>
  <c r="W19" i="2"/>
  <c r="R19" i="2"/>
  <c r="Q19" i="2"/>
  <c r="P19" i="2"/>
  <c r="O19" i="2"/>
  <c r="N19" i="2"/>
  <c r="AA18" i="2"/>
  <c r="Z18" i="2"/>
  <c r="Y18" i="2"/>
  <c r="X18" i="2"/>
  <c r="W18" i="2"/>
  <c r="R18" i="2"/>
  <c r="Q18" i="2"/>
  <c r="P18" i="2"/>
  <c r="O18" i="2"/>
  <c r="N18" i="2"/>
  <c r="W16" i="2"/>
  <c r="X16" i="2"/>
  <c r="Y16" i="2"/>
  <c r="Z16" i="2"/>
  <c r="AA16" i="2"/>
  <c r="W17" i="2"/>
  <c r="X17" i="2"/>
  <c r="Y17" i="2"/>
  <c r="Z17" i="2"/>
  <c r="AA17" i="2"/>
  <c r="AD17" i="2"/>
  <c r="AC17" i="2"/>
  <c r="AB17" i="2"/>
  <c r="N16" i="2"/>
  <c r="O16" i="2"/>
  <c r="P16" i="2"/>
  <c r="Q16" i="2"/>
  <c r="R16" i="2"/>
  <c r="N17" i="2"/>
  <c r="O17" i="2"/>
  <c r="P17" i="2"/>
  <c r="Q17" i="2"/>
  <c r="R17" i="2"/>
  <c r="U17" i="2"/>
  <c r="T17" i="2"/>
  <c r="S17" i="2"/>
  <c r="AA7" i="2"/>
  <c r="Z7" i="2"/>
  <c r="Y7" i="2"/>
  <c r="X7" i="2"/>
  <c r="W7" i="2"/>
  <c r="R7" i="2"/>
  <c r="Q7" i="2"/>
  <c r="P7" i="2"/>
  <c r="O7" i="2"/>
  <c r="N7" i="2"/>
  <c r="AA6" i="2"/>
  <c r="Z6" i="2"/>
  <c r="Y6" i="2"/>
  <c r="X6" i="2"/>
  <c r="W6" i="2"/>
  <c r="R6" i="2"/>
  <c r="Q6" i="2"/>
  <c r="P6" i="2"/>
  <c r="O6" i="2"/>
  <c r="N6" i="2"/>
  <c r="W4" i="2"/>
  <c r="X4" i="2"/>
  <c r="Y4" i="2"/>
  <c r="Z4" i="2"/>
  <c r="AA4" i="2"/>
  <c r="W5" i="2"/>
  <c r="X5" i="2"/>
  <c r="Y5" i="2"/>
  <c r="Z5" i="2"/>
  <c r="AA5" i="2"/>
  <c r="AD5" i="2"/>
  <c r="AC5" i="2"/>
  <c r="AB5" i="2"/>
  <c r="N4" i="2"/>
  <c r="O4" i="2"/>
  <c r="P4" i="2"/>
  <c r="Q4" i="2"/>
  <c r="R4" i="2"/>
  <c r="N5" i="2"/>
  <c r="O5" i="2"/>
  <c r="P5" i="2"/>
  <c r="Q5" i="2"/>
  <c r="R5" i="2"/>
  <c r="U5" i="2"/>
  <c r="T5" i="2"/>
  <c r="S5" i="2"/>
  <c r="L59" i="2"/>
  <c r="K59" i="2"/>
  <c r="J59" i="2"/>
  <c r="I59" i="2"/>
  <c r="H59" i="2"/>
  <c r="F59" i="2"/>
  <c r="E59" i="2"/>
  <c r="D59" i="2"/>
  <c r="C59" i="2"/>
  <c r="B59" i="2"/>
  <c r="L58" i="2"/>
  <c r="K58" i="2"/>
  <c r="J58" i="2"/>
  <c r="I58" i="2"/>
  <c r="H58" i="2"/>
  <c r="F58" i="2"/>
  <c r="E58" i="2"/>
  <c r="D58" i="2"/>
  <c r="C58" i="2"/>
  <c r="B58" i="2"/>
  <c r="L47" i="2"/>
  <c r="K47" i="2"/>
  <c r="J47" i="2"/>
  <c r="I47" i="2"/>
  <c r="H47" i="2"/>
  <c r="F47" i="2"/>
  <c r="E47" i="2"/>
  <c r="D47" i="2"/>
  <c r="C47" i="2"/>
  <c r="B47" i="2"/>
  <c r="L46" i="2"/>
  <c r="K46" i="2"/>
  <c r="J46" i="2"/>
  <c r="I46" i="2"/>
  <c r="H46" i="2"/>
  <c r="F46" i="2"/>
  <c r="E46" i="2"/>
  <c r="D46" i="2"/>
  <c r="C46" i="2"/>
  <c r="B46" i="2"/>
  <c r="L35" i="2"/>
  <c r="K35" i="2"/>
  <c r="J35" i="2"/>
  <c r="I35" i="2"/>
  <c r="H35" i="2"/>
  <c r="F35" i="2"/>
  <c r="E35" i="2"/>
  <c r="D35" i="2"/>
  <c r="C35" i="2"/>
  <c r="B35" i="2"/>
  <c r="L34" i="2"/>
  <c r="K34" i="2"/>
  <c r="J34" i="2"/>
  <c r="I34" i="2"/>
  <c r="H34" i="2"/>
  <c r="F34" i="2"/>
  <c r="E34" i="2"/>
  <c r="D34" i="2"/>
  <c r="C34" i="2"/>
  <c r="B34" i="2"/>
  <c r="L23" i="2"/>
  <c r="K23" i="2"/>
  <c r="J23" i="2"/>
  <c r="I23" i="2"/>
  <c r="H23" i="2"/>
  <c r="F23" i="2"/>
  <c r="E23" i="2"/>
  <c r="D23" i="2"/>
  <c r="C23" i="2"/>
  <c r="B23" i="2"/>
  <c r="L22" i="2"/>
  <c r="K22" i="2"/>
  <c r="J22" i="2"/>
  <c r="I22" i="2"/>
  <c r="H22" i="2"/>
  <c r="F22" i="2"/>
  <c r="E22" i="2"/>
  <c r="D22" i="2"/>
  <c r="C22" i="2"/>
  <c r="B22" i="2"/>
  <c r="L11" i="2"/>
  <c r="K11" i="2"/>
  <c r="J11" i="2"/>
  <c r="I11" i="2"/>
  <c r="H11" i="2"/>
  <c r="F11" i="2"/>
  <c r="E11" i="2"/>
  <c r="D11" i="2"/>
  <c r="C11" i="2"/>
  <c r="B11" i="2"/>
  <c r="L10" i="2"/>
  <c r="K10" i="2"/>
  <c r="J10" i="2"/>
  <c r="I10" i="2"/>
  <c r="H10" i="2"/>
  <c r="F10" i="2"/>
  <c r="E10" i="2"/>
  <c r="D10" i="2"/>
  <c r="C10" i="2"/>
  <c r="B10" i="2"/>
  <c r="L59" i="1"/>
  <c r="K59" i="1"/>
  <c r="J59" i="1"/>
  <c r="I59" i="1"/>
  <c r="H59" i="1"/>
  <c r="F59" i="1"/>
  <c r="E59" i="1"/>
  <c r="D59" i="1"/>
  <c r="C59" i="1"/>
  <c r="B59" i="1"/>
  <c r="L58" i="1"/>
  <c r="K58" i="1"/>
  <c r="J58" i="1"/>
  <c r="I58" i="1"/>
  <c r="H58" i="1"/>
  <c r="F58" i="1"/>
  <c r="E58" i="1"/>
  <c r="D58" i="1"/>
  <c r="C58" i="1"/>
  <c r="B58" i="1"/>
  <c r="L47" i="1"/>
  <c r="K47" i="1"/>
  <c r="J47" i="1"/>
  <c r="I47" i="1"/>
  <c r="H47" i="1"/>
  <c r="F47" i="1"/>
  <c r="E47" i="1"/>
  <c r="D47" i="1"/>
  <c r="C47" i="1"/>
  <c r="B47" i="1"/>
  <c r="L46" i="1"/>
  <c r="K46" i="1"/>
  <c r="J46" i="1"/>
  <c r="I46" i="1"/>
  <c r="H46" i="1"/>
  <c r="F46" i="1"/>
  <c r="E46" i="1"/>
  <c r="D46" i="1"/>
  <c r="C46" i="1"/>
  <c r="B46" i="1"/>
  <c r="L35" i="1"/>
  <c r="K35" i="1"/>
  <c r="J35" i="1"/>
  <c r="I35" i="1"/>
  <c r="H35" i="1"/>
  <c r="F35" i="1"/>
  <c r="E35" i="1"/>
  <c r="D35" i="1"/>
  <c r="C35" i="1"/>
  <c r="B35" i="1"/>
  <c r="L34" i="1"/>
  <c r="K34" i="1"/>
  <c r="J34" i="1"/>
  <c r="I34" i="1"/>
  <c r="H34" i="1"/>
  <c r="F34" i="1"/>
  <c r="E34" i="1"/>
  <c r="D34" i="1"/>
  <c r="C34" i="1"/>
  <c r="B34" i="1"/>
  <c r="L23" i="1"/>
  <c r="K23" i="1"/>
  <c r="J23" i="1"/>
  <c r="I23" i="1"/>
  <c r="H23" i="1"/>
  <c r="L22" i="1"/>
  <c r="K22" i="1"/>
  <c r="J22" i="1"/>
  <c r="I22" i="1"/>
  <c r="H22" i="1"/>
  <c r="L11" i="1"/>
  <c r="K11" i="1"/>
  <c r="J11" i="1"/>
  <c r="I11" i="1"/>
  <c r="H11" i="1"/>
  <c r="L10" i="1"/>
  <c r="K10" i="1"/>
  <c r="J10" i="1"/>
  <c r="I10" i="1"/>
  <c r="H10" i="1"/>
  <c r="L9" i="1"/>
  <c r="F23" i="1"/>
  <c r="E23" i="1"/>
  <c r="D23" i="1"/>
  <c r="C23" i="1"/>
  <c r="B23" i="1"/>
  <c r="F22" i="1"/>
  <c r="E22" i="1"/>
  <c r="D22" i="1"/>
  <c r="C22" i="1"/>
  <c r="B22" i="1"/>
  <c r="F9" i="1"/>
  <c r="C10" i="1"/>
  <c r="D10" i="1"/>
  <c r="E10" i="1"/>
  <c r="F10" i="1"/>
  <c r="C11" i="1"/>
  <c r="D11" i="1"/>
  <c r="E11" i="1"/>
  <c r="F11" i="1"/>
  <c r="B11" i="1"/>
  <c r="B10" i="1"/>
  <c r="X40" i="1"/>
  <c r="Y40" i="1"/>
  <c r="Z40" i="1"/>
  <c r="AA40" i="1"/>
  <c r="X41" i="1"/>
  <c r="Y41" i="1"/>
  <c r="Z41" i="1"/>
  <c r="AA41" i="1"/>
  <c r="X42" i="1"/>
  <c r="Y42" i="1"/>
  <c r="Z42" i="1"/>
  <c r="AA42" i="1"/>
  <c r="X43" i="1"/>
  <c r="Y43" i="1"/>
  <c r="Z43" i="1"/>
  <c r="AA43" i="1"/>
  <c r="W41" i="1"/>
  <c r="W42" i="1"/>
  <c r="W43" i="1"/>
  <c r="W40" i="1"/>
  <c r="X28" i="1"/>
  <c r="Y28" i="1"/>
  <c r="Z28" i="1"/>
  <c r="AA28" i="1"/>
  <c r="X29" i="1"/>
  <c r="Y29" i="1"/>
  <c r="Z29" i="1"/>
  <c r="AA29" i="1"/>
  <c r="X30" i="1"/>
  <c r="Y30" i="1"/>
  <c r="Z30" i="1"/>
  <c r="AA30" i="1"/>
  <c r="X31" i="1"/>
  <c r="Y31" i="1"/>
  <c r="Z31" i="1"/>
  <c r="AA31" i="1"/>
  <c r="W29" i="1"/>
  <c r="W30" i="1"/>
  <c r="W31" i="1"/>
  <c r="W28" i="1"/>
  <c r="X16" i="1"/>
  <c r="Y16" i="1"/>
  <c r="Z16" i="1"/>
  <c r="AA16" i="1"/>
  <c r="X17" i="1"/>
  <c r="Y17" i="1"/>
  <c r="Z17" i="1"/>
  <c r="AA17" i="1"/>
  <c r="X18" i="1"/>
  <c r="Y18" i="1"/>
  <c r="Z18" i="1"/>
  <c r="AA18" i="1"/>
  <c r="X19" i="1"/>
  <c r="Y19" i="1"/>
  <c r="Z19" i="1"/>
  <c r="AA19" i="1"/>
  <c r="W17" i="1"/>
  <c r="W18" i="1"/>
  <c r="W19" i="1"/>
  <c r="W16" i="1"/>
  <c r="X4" i="1"/>
  <c r="Y4" i="1"/>
  <c r="Z4" i="1"/>
  <c r="AA4" i="1"/>
  <c r="X5" i="1"/>
  <c r="Y5" i="1"/>
  <c r="Z5" i="1"/>
  <c r="AA5" i="1"/>
  <c r="X6" i="1"/>
  <c r="Y6" i="1"/>
  <c r="Z6" i="1"/>
  <c r="AA6" i="1"/>
  <c r="X7" i="1"/>
  <c r="Y7" i="1"/>
  <c r="Z7" i="1"/>
  <c r="AA7" i="1"/>
  <c r="W5" i="1"/>
  <c r="W6" i="1"/>
  <c r="W7" i="1"/>
  <c r="W4" i="1"/>
  <c r="AD41" i="1"/>
  <c r="AC41" i="1"/>
  <c r="AB41" i="1"/>
  <c r="AD29" i="1"/>
  <c r="AC29" i="1"/>
  <c r="AB29" i="1"/>
  <c r="AD17" i="1"/>
  <c r="AC17" i="1"/>
  <c r="AB17" i="1"/>
  <c r="AD5" i="1"/>
  <c r="AC5" i="1"/>
  <c r="AB5" i="1"/>
  <c r="N40" i="1"/>
  <c r="O40" i="1"/>
  <c r="P40" i="1"/>
  <c r="Q40" i="1"/>
  <c r="R40" i="1"/>
  <c r="N41" i="1"/>
  <c r="O41" i="1"/>
  <c r="P41" i="1"/>
  <c r="Q41" i="1"/>
  <c r="R41" i="1"/>
  <c r="N42" i="1"/>
  <c r="O42" i="1"/>
  <c r="P42" i="1"/>
  <c r="Q42" i="1"/>
  <c r="R42" i="1"/>
  <c r="N43" i="1"/>
  <c r="O43" i="1"/>
  <c r="P43" i="1"/>
  <c r="Q43" i="1"/>
  <c r="R43" i="1"/>
  <c r="U41" i="1"/>
  <c r="T41" i="1"/>
  <c r="S41" i="1"/>
  <c r="N28" i="1"/>
  <c r="O28" i="1"/>
  <c r="P28" i="1"/>
  <c r="Q28" i="1"/>
  <c r="R28" i="1"/>
  <c r="N29" i="1"/>
  <c r="O29" i="1"/>
  <c r="P29" i="1"/>
  <c r="Q29" i="1"/>
  <c r="R29" i="1"/>
  <c r="N30" i="1"/>
  <c r="O30" i="1"/>
  <c r="P30" i="1"/>
  <c r="Q30" i="1"/>
  <c r="R30" i="1"/>
  <c r="N31" i="1"/>
  <c r="O31" i="1"/>
  <c r="P31" i="1"/>
  <c r="Q31" i="1"/>
  <c r="R31" i="1"/>
  <c r="U29" i="1"/>
  <c r="T29" i="1"/>
  <c r="S29" i="1"/>
  <c r="O16" i="1"/>
  <c r="P16" i="1"/>
  <c r="Q16" i="1"/>
  <c r="R16" i="1"/>
  <c r="N17" i="1"/>
  <c r="O17" i="1"/>
  <c r="P17" i="1"/>
  <c r="Q17" i="1"/>
  <c r="R17" i="1"/>
  <c r="N18" i="1"/>
  <c r="O18" i="1"/>
  <c r="P18" i="1"/>
  <c r="Q18" i="1"/>
  <c r="R18" i="1"/>
  <c r="N19" i="1"/>
  <c r="O19" i="1"/>
  <c r="P19" i="1"/>
  <c r="Q19" i="1"/>
  <c r="R19" i="1"/>
  <c r="N16" i="1"/>
  <c r="U17" i="1"/>
  <c r="T17" i="1"/>
  <c r="S17" i="1"/>
  <c r="O4" i="1"/>
  <c r="P4" i="1"/>
  <c r="Q4" i="1"/>
  <c r="R4" i="1"/>
  <c r="N5" i="1"/>
  <c r="O5" i="1"/>
  <c r="P5" i="1"/>
  <c r="Q5" i="1"/>
  <c r="R5" i="1"/>
  <c r="N6" i="1"/>
  <c r="O6" i="1"/>
  <c r="P6" i="1"/>
  <c r="Q6" i="1"/>
  <c r="R6" i="1"/>
  <c r="N7" i="1"/>
  <c r="O7" i="1"/>
  <c r="P7" i="1"/>
  <c r="Q7" i="1"/>
  <c r="R7" i="1"/>
  <c r="N4" i="1"/>
  <c r="T5" i="1"/>
  <c r="U5" i="1"/>
  <c r="S5" i="1"/>
</calcChain>
</file>

<file path=xl/comments1.xml><?xml version="1.0" encoding="utf-8"?>
<comments xmlns="http://schemas.openxmlformats.org/spreadsheetml/2006/main">
  <authors>
    <author>Nedap N.V.</author>
  </authors>
  <commentList>
    <comment ref="J1" authorId="0">
      <text>
        <r>
          <rPr>
            <sz val="9"/>
            <color indexed="81"/>
            <rFont val="Calibri"/>
            <family val="2"/>
          </rPr>
          <t xml:space="preserve">VBR &amp; GOV-length = 32
</t>
        </r>
      </text>
    </comment>
  </commentList>
</comments>
</file>

<file path=xl/comments2.xml><?xml version="1.0" encoding="utf-8"?>
<comments xmlns="http://schemas.openxmlformats.org/spreadsheetml/2006/main">
  <authors>
    <author>Nedap N.V.</author>
  </authors>
  <commentList>
    <comment ref="J1" authorId="0">
      <text>
        <r>
          <rPr>
            <sz val="9"/>
            <color indexed="81"/>
            <rFont val="Calibri"/>
            <family val="2"/>
          </rPr>
          <t xml:space="preserve">VBR &amp; GOV-length = 32
</t>
        </r>
      </text>
    </comment>
  </commentList>
</comments>
</file>

<file path=xl/sharedStrings.xml><?xml version="1.0" encoding="utf-8"?>
<sst xmlns="http://schemas.openxmlformats.org/spreadsheetml/2006/main" count="228" uniqueCount="20">
  <si>
    <t>M-JPEG</t>
  </si>
  <si>
    <t>H.264</t>
  </si>
  <si>
    <t>Resolution</t>
  </si>
  <si>
    <t>1280x720</t>
  </si>
  <si>
    <t>CODEC</t>
  </si>
  <si>
    <t>FPS</t>
  </si>
  <si>
    <t>Bitrate (Axis P1347)</t>
  </si>
  <si>
    <t>Bitrate (Axis P1346)</t>
  </si>
  <si>
    <t>Bitrate (Axis M5014)</t>
  </si>
  <si>
    <t>Bitrate (Axis M1054)</t>
  </si>
  <si>
    <t>Compression</t>
  </si>
  <si>
    <t>Note that all cameras have been 'normalized' to a 1/30s max exposure time with a exposure priority set to 'motion'</t>
  </si>
  <si>
    <t>Mean</t>
  </si>
  <si>
    <t>Median</t>
  </si>
  <si>
    <t>Deviation</t>
  </si>
  <si>
    <t>25 FPS vs 1 FPS</t>
  </si>
  <si>
    <t>25 FPS vs 5 FPS</t>
  </si>
  <si>
    <t>25 FPS vs 10 FPS</t>
  </si>
  <si>
    <t>25 FPS vs 20 FPS</t>
  </si>
  <si>
    <t>H.264 bitrate compared to M-JPEG (values in 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</si>
</sst>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scheme val="minor"/>
    </font>
    <font>
      <b/>
      <i/>
      <sz val="12"/>
      <color rgb="FF0000FF"/>
      <name val="Calibri"/>
      <scheme val="minor"/>
    </font>
    <font>
      <sz val="9"/>
      <color indexed="81"/>
      <name val="Calibri"/>
      <family val="2"/>
    </font>
    <font>
      <b/>
      <i/>
      <sz val="12"/>
      <color theme="1"/>
      <name val="Calibri"/>
      <scheme val="minor"/>
    </font>
    <font>
      <b/>
      <sz val="12"/>
      <color theme="9"/>
      <name val="Calibri"/>
      <scheme val="minor"/>
    </font>
    <font>
      <b/>
      <sz val="22"/>
      <color theme="1"/>
      <name val="Calibri"/>
      <scheme val="minor"/>
    </font>
    <font>
      <b/>
      <i/>
      <sz val="12"/>
      <name val="Calibri"/>
      <scheme val="minor"/>
    </font>
    <font>
      <i/>
      <u/>
      <sz val="12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17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9" fillId="0" borderId="0" xfId="0" applyFont="1"/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/>
    </xf>
    <xf numFmtId="2" fontId="0" fillId="0" borderId="0" xfId="0" applyNumberFormat="1"/>
    <xf numFmtId="0" fontId="9" fillId="0" borderId="0" xfId="0" applyFont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/>
    </xf>
    <xf numFmtId="2" fontId="13" fillId="0" borderId="0" xfId="0" applyNumberFormat="1" applyFont="1" applyAlignment="1">
      <alignment vertical="center"/>
    </xf>
    <xf numFmtId="1" fontId="0" fillId="0" borderId="0" xfId="0" applyNumberFormat="1"/>
    <xf numFmtId="2" fontId="13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</cellXfs>
  <cellStyles count="11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60</xdr:row>
      <xdr:rowOff>12700</xdr:rowOff>
    </xdr:from>
    <xdr:to>
      <xdr:col>18</xdr:col>
      <xdr:colOff>198967</xdr:colOff>
      <xdr:row>120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1442700"/>
          <a:ext cx="15426267" cy="11569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62</xdr:row>
      <xdr:rowOff>177800</xdr:rowOff>
    </xdr:from>
    <xdr:to>
      <xdr:col>16</xdr:col>
      <xdr:colOff>609601</xdr:colOff>
      <xdr:row>119</xdr:row>
      <xdr:rowOff>149225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1988800"/>
          <a:ext cx="14439900" cy="10829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59"/>
  <sheetViews>
    <sheetView tabSelected="1" workbookViewId="0">
      <selection activeCell="J21" sqref="J21"/>
    </sheetView>
  </sheetViews>
  <sheetFormatPr defaultColWidth="11" defaultRowHeight="15.75" x14ac:dyDescent="0.25"/>
  <cols>
    <col min="1" max="1" width="17.625" bestFit="1" customWidth="1"/>
  </cols>
  <sheetData>
    <row r="1" spans="1:30" x14ac:dyDescent="0.25">
      <c r="A1" s="10" t="s">
        <v>4</v>
      </c>
      <c r="B1" s="1"/>
      <c r="C1" s="1"/>
      <c r="D1" s="4" t="s">
        <v>0</v>
      </c>
      <c r="E1" s="2"/>
      <c r="F1" s="1"/>
      <c r="G1" s="2"/>
      <c r="H1" s="1"/>
      <c r="I1" s="1"/>
      <c r="J1" s="4" t="s">
        <v>1</v>
      </c>
      <c r="K1" s="2"/>
      <c r="L1" s="1"/>
      <c r="N1" s="25" t="s">
        <v>0</v>
      </c>
      <c r="O1" s="25"/>
      <c r="P1" s="25"/>
      <c r="Q1" s="25"/>
      <c r="R1" s="25"/>
      <c r="S1" s="25"/>
      <c r="T1" s="25"/>
      <c r="U1" s="25"/>
      <c r="W1" s="25" t="s">
        <v>1</v>
      </c>
      <c r="X1" s="25"/>
      <c r="Y1" s="25"/>
      <c r="Z1" s="25"/>
      <c r="AA1" s="25"/>
      <c r="AB1" s="25"/>
      <c r="AC1" s="25"/>
      <c r="AD1" s="25"/>
    </row>
    <row r="2" spans="1:30" x14ac:dyDescent="0.25">
      <c r="A2" s="10" t="s">
        <v>2</v>
      </c>
      <c r="B2" s="1"/>
      <c r="C2" s="1"/>
      <c r="D2" s="4" t="s">
        <v>3</v>
      </c>
      <c r="E2" s="2"/>
      <c r="F2" s="2"/>
      <c r="G2" s="2"/>
      <c r="H2" s="1"/>
      <c r="I2" s="1"/>
      <c r="J2" s="4" t="s">
        <v>3</v>
      </c>
      <c r="K2" s="2"/>
      <c r="L2" s="2"/>
      <c r="N2" s="25"/>
      <c r="O2" s="25"/>
      <c r="P2" s="25"/>
      <c r="Q2" s="25"/>
      <c r="R2" s="25"/>
      <c r="S2" s="25"/>
      <c r="T2" s="25"/>
      <c r="U2" s="25"/>
      <c r="W2" s="25"/>
      <c r="X2" s="25"/>
      <c r="Y2" s="25"/>
      <c r="Z2" s="25"/>
      <c r="AA2" s="25"/>
      <c r="AB2" s="25"/>
      <c r="AC2" s="25"/>
      <c r="AD2" s="25"/>
    </row>
    <row r="3" spans="1:30" ht="15" customHeight="1" x14ac:dyDescent="0.25">
      <c r="A3" s="10" t="s">
        <v>5</v>
      </c>
      <c r="B3" s="1"/>
      <c r="C3" s="1"/>
      <c r="D3" s="5">
        <v>1</v>
      </c>
      <c r="E3" s="1"/>
      <c r="F3" s="1"/>
      <c r="G3" s="1"/>
      <c r="H3" s="1"/>
      <c r="I3" s="1"/>
      <c r="J3" s="5">
        <v>1</v>
      </c>
      <c r="K3" s="1"/>
      <c r="L3" s="1"/>
      <c r="N3" s="26" t="s">
        <v>15</v>
      </c>
      <c r="O3" s="26"/>
      <c r="P3" s="26"/>
      <c r="Q3" s="26"/>
      <c r="R3" s="26"/>
      <c r="W3" s="26" t="s">
        <v>15</v>
      </c>
      <c r="X3" s="26"/>
      <c r="Y3" s="26"/>
      <c r="Z3" s="26"/>
      <c r="AA3" s="26"/>
    </row>
    <row r="4" spans="1:30" ht="15" customHeight="1" x14ac:dyDescent="0.25">
      <c r="A4" s="10" t="s">
        <v>10</v>
      </c>
      <c r="B4" s="5">
        <v>90</v>
      </c>
      <c r="C4" s="4">
        <v>70</v>
      </c>
      <c r="D4" s="4">
        <v>50</v>
      </c>
      <c r="E4" s="4">
        <v>30</v>
      </c>
      <c r="F4" s="4">
        <v>10</v>
      </c>
      <c r="G4" s="2"/>
      <c r="H4" s="5">
        <v>90</v>
      </c>
      <c r="I4" s="4">
        <v>70</v>
      </c>
      <c r="J4" s="4">
        <v>50</v>
      </c>
      <c r="K4" s="4">
        <v>30</v>
      </c>
      <c r="L4" s="4">
        <v>10</v>
      </c>
      <c r="N4" s="16">
        <f t="shared" ref="N4:R7" si="0">B53/B5</f>
        <v>25.333333333333336</v>
      </c>
      <c r="O4" s="16">
        <f t="shared" si="0"/>
        <v>24.615384615384617</v>
      </c>
      <c r="P4" s="16">
        <f t="shared" si="0"/>
        <v>25.69230769230769</v>
      </c>
      <c r="Q4" s="16">
        <f t="shared" si="0"/>
        <v>25.933333333333334</v>
      </c>
      <c r="R4" s="16">
        <f t="shared" si="0"/>
        <v>25.152173913043477</v>
      </c>
      <c r="S4" s="17" t="s">
        <v>12</v>
      </c>
      <c r="T4" s="17" t="s">
        <v>14</v>
      </c>
      <c r="U4" s="17" t="s">
        <v>13</v>
      </c>
      <c r="W4" s="16" t="e">
        <f t="shared" ref="W4:AA7" si="1">H53/H5</f>
        <v>#DIV/0!</v>
      </c>
      <c r="X4" s="16" t="e">
        <f t="shared" si="1"/>
        <v>#DIV/0!</v>
      </c>
      <c r="Y4" s="16" t="e">
        <f t="shared" si="1"/>
        <v>#DIV/0!</v>
      </c>
      <c r="Z4" s="16" t="e">
        <f t="shared" si="1"/>
        <v>#DIV/0!</v>
      </c>
      <c r="AA4" s="16" t="e">
        <f t="shared" si="1"/>
        <v>#DIV/0!</v>
      </c>
      <c r="AB4" s="17" t="s">
        <v>12</v>
      </c>
      <c r="AC4" s="17" t="s">
        <v>14</v>
      </c>
      <c r="AD4" s="17" t="s">
        <v>13</v>
      </c>
    </row>
    <row r="5" spans="1:30" x14ac:dyDescent="0.25">
      <c r="A5" s="10" t="s">
        <v>6</v>
      </c>
      <c r="B5" s="14">
        <v>0.12</v>
      </c>
      <c r="C5" s="15">
        <v>0.13</v>
      </c>
      <c r="D5" s="15">
        <v>0.13</v>
      </c>
      <c r="E5" s="15">
        <v>0.15</v>
      </c>
      <c r="F5" s="15">
        <v>0.46</v>
      </c>
      <c r="G5" s="15"/>
      <c r="H5" s="14">
        <v>0</v>
      </c>
      <c r="I5" s="15">
        <v>0</v>
      </c>
      <c r="J5" s="15">
        <v>0</v>
      </c>
      <c r="K5" s="15">
        <v>0</v>
      </c>
      <c r="L5" s="15">
        <v>0</v>
      </c>
      <c r="N5" s="16">
        <f t="shared" si="0"/>
        <v>25.333333333333336</v>
      </c>
      <c r="O5" s="16">
        <f t="shared" si="0"/>
        <v>24.384615384615383</v>
      </c>
      <c r="P5" s="16">
        <f t="shared" si="0"/>
        <v>25.384615384615383</v>
      </c>
      <c r="Q5" s="16">
        <f t="shared" si="0"/>
        <v>27.642857142857142</v>
      </c>
      <c r="R5" s="16">
        <f t="shared" si="0"/>
        <v>25.413043478260867</v>
      </c>
      <c r="S5" s="18">
        <f>AVERAGE(N4:R7)</f>
        <v>25.239144379048859</v>
      </c>
      <c r="T5" s="18">
        <f>STDEV(N4:R7)</f>
        <v>0.76540539154488041</v>
      </c>
      <c r="U5" s="18">
        <f>MEDIAN(N4:R7)</f>
        <v>25.333333333333336</v>
      </c>
      <c r="W5" s="16" t="e">
        <f t="shared" si="1"/>
        <v>#DIV/0!</v>
      </c>
      <c r="X5" s="16" t="e">
        <f t="shared" si="1"/>
        <v>#DIV/0!</v>
      </c>
      <c r="Y5" s="16" t="e">
        <f t="shared" si="1"/>
        <v>#DIV/0!</v>
      </c>
      <c r="Z5" s="16" t="e">
        <f t="shared" si="1"/>
        <v>#DIV/0!</v>
      </c>
      <c r="AA5" s="16" t="e">
        <f t="shared" si="1"/>
        <v>#DIV/0!</v>
      </c>
      <c r="AB5" s="18" t="e">
        <f>AVERAGE(W4:AA7)</f>
        <v>#DIV/0!</v>
      </c>
      <c r="AC5" s="18" t="e">
        <f>STDEV(W4:AA7)</f>
        <v>#DIV/0!</v>
      </c>
      <c r="AD5" s="18" t="e">
        <f>MEDIAN(W4:AA7)</f>
        <v>#DIV/0!</v>
      </c>
    </row>
    <row r="6" spans="1:30" x14ac:dyDescent="0.25">
      <c r="A6" s="10" t="s">
        <v>7</v>
      </c>
      <c r="B6" s="14">
        <v>0.12</v>
      </c>
      <c r="C6" s="15">
        <v>0.13</v>
      </c>
      <c r="D6" s="15">
        <v>0.13</v>
      </c>
      <c r="E6" s="15">
        <v>0.14000000000000001</v>
      </c>
      <c r="F6" s="15">
        <v>0.46</v>
      </c>
      <c r="G6" s="15"/>
      <c r="H6" s="14">
        <v>0</v>
      </c>
      <c r="I6" s="15">
        <v>0</v>
      </c>
      <c r="J6" s="15">
        <v>0</v>
      </c>
      <c r="K6" s="15">
        <v>0</v>
      </c>
      <c r="L6" s="15">
        <v>0</v>
      </c>
      <c r="N6" s="16">
        <f t="shared" si="0"/>
        <v>25.333333333333336</v>
      </c>
      <c r="O6" s="16">
        <f t="shared" si="0"/>
        <v>25.923076923076923</v>
      </c>
      <c r="P6" s="16">
        <f t="shared" si="0"/>
        <v>23.95</v>
      </c>
      <c r="Q6" s="16">
        <f t="shared" si="0"/>
        <v>24.657142857142862</v>
      </c>
      <c r="R6" s="16">
        <f t="shared" si="0"/>
        <v>24.505263157894738</v>
      </c>
      <c r="W6" s="16" t="e">
        <f t="shared" si="1"/>
        <v>#DIV/0!</v>
      </c>
      <c r="X6" s="16" t="e">
        <f t="shared" si="1"/>
        <v>#DIV/0!</v>
      </c>
      <c r="Y6" s="16" t="e">
        <f t="shared" si="1"/>
        <v>#DIV/0!</v>
      </c>
      <c r="Z6" s="16">
        <f t="shared" si="1"/>
        <v>25</v>
      </c>
      <c r="AA6" s="16">
        <f t="shared" si="1"/>
        <v>23.857142857142854</v>
      </c>
    </row>
    <row r="7" spans="1:30" x14ac:dyDescent="0.25">
      <c r="A7" s="10" t="s">
        <v>8</v>
      </c>
      <c r="B7" s="14">
        <v>0.12</v>
      </c>
      <c r="C7" s="15">
        <v>0.13</v>
      </c>
      <c r="D7" s="15">
        <v>0.2</v>
      </c>
      <c r="E7" s="15">
        <v>0.35</v>
      </c>
      <c r="F7" s="15">
        <v>0.95</v>
      </c>
      <c r="G7" s="15"/>
      <c r="H7" s="14">
        <v>0</v>
      </c>
      <c r="I7" s="15">
        <v>0</v>
      </c>
      <c r="J7" s="15">
        <v>0</v>
      </c>
      <c r="K7" s="15">
        <v>0.02</v>
      </c>
      <c r="L7" s="15">
        <v>7.0000000000000007E-2</v>
      </c>
      <c r="N7" s="16">
        <f t="shared" si="0"/>
        <v>25.333333333333336</v>
      </c>
      <c r="O7" s="16">
        <f t="shared" si="0"/>
        <v>25</v>
      </c>
      <c r="P7" s="16">
        <f t="shared" si="0"/>
        <v>25.5</v>
      </c>
      <c r="Q7" s="16">
        <f t="shared" si="0"/>
        <v>24.931034482758623</v>
      </c>
      <c r="R7" s="16">
        <f t="shared" si="0"/>
        <v>24.764705882352942</v>
      </c>
      <c r="W7" s="16" t="e">
        <f t="shared" si="1"/>
        <v>#DIV/0!</v>
      </c>
      <c r="X7" s="16" t="e">
        <f t="shared" si="1"/>
        <v>#DIV/0!</v>
      </c>
      <c r="Y7" s="16" t="e">
        <f t="shared" si="1"/>
        <v>#DIV/0!</v>
      </c>
      <c r="Z7" s="16" t="e">
        <f t="shared" si="1"/>
        <v>#DIV/0!</v>
      </c>
      <c r="AA7" s="16">
        <f t="shared" si="1"/>
        <v>18</v>
      </c>
    </row>
    <row r="8" spans="1:30" x14ac:dyDescent="0.25">
      <c r="A8" s="10" t="s">
        <v>9</v>
      </c>
      <c r="B8" s="14">
        <v>0.12</v>
      </c>
      <c r="C8" s="15">
        <v>0.13</v>
      </c>
      <c r="D8" s="15">
        <v>0.16</v>
      </c>
      <c r="E8" s="15">
        <v>0.28999999999999998</v>
      </c>
      <c r="F8" s="15">
        <v>0.85</v>
      </c>
      <c r="G8" s="15"/>
      <c r="H8" s="14">
        <v>0</v>
      </c>
      <c r="I8" s="15">
        <v>0</v>
      </c>
      <c r="J8" s="15">
        <v>0</v>
      </c>
      <c r="K8" s="15">
        <v>0</v>
      </c>
      <c r="L8" s="15">
        <v>0.02</v>
      </c>
      <c r="N8" s="20"/>
      <c r="O8" s="20"/>
      <c r="P8" s="20"/>
      <c r="Q8" s="20"/>
      <c r="R8" s="20"/>
      <c r="W8" s="20"/>
      <c r="X8" s="20"/>
      <c r="Y8" s="20"/>
      <c r="Z8" s="20"/>
      <c r="AA8" s="20"/>
    </row>
    <row r="9" spans="1:30" x14ac:dyDescent="0.25">
      <c r="A9" s="19" t="s">
        <v>12</v>
      </c>
      <c r="B9" s="18">
        <f>AVERAGE(B5:B8)</f>
        <v>0.12</v>
      </c>
      <c r="C9" s="18">
        <f t="shared" ref="C9:F9" si="2">AVERAGE(C5:C8)</f>
        <v>0.13</v>
      </c>
      <c r="D9" s="18">
        <f t="shared" si="2"/>
        <v>0.155</v>
      </c>
      <c r="E9" s="18">
        <f t="shared" si="2"/>
        <v>0.23249999999999998</v>
      </c>
      <c r="F9" s="18">
        <f t="shared" si="2"/>
        <v>0.68</v>
      </c>
      <c r="G9" s="15"/>
      <c r="H9" s="18">
        <f>AVERAGE(H5:H8)</f>
        <v>0</v>
      </c>
      <c r="I9" s="18">
        <f t="shared" ref="I9" si="3">AVERAGE(I5:I8)</f>
        <v>0</v>
      </c>
      <c r="J9" s="18">
        <f t="shared" ref="J9" si="4">AVERAGE(J5:J8)</f>
        <v>0</v>
      </c>
      <c r="K9" s="18">
        <f t="shared" ref="K9" si="5">AVERAGE(K5:K8)</f>
        <v>5.0000000000000001E-3</v>
      </c>
      <c r="L9" s="18">
        <f t="shared" ref="L9" si="6">AVERAGE(L5:L8)</f>
        <v>2.2500000000000003E-2</v>
      </c>
      <c r="N9" s="23">
        <f>(H9/B9) - 100</f>
        <v>-100</v>
      </c>
      <c r="O9" s="23">
        <f t="shared" ref="O9" si="7">(I9/C9) - 100</f>
        <v>-100</v>
      </c>
      <c r="P9" s="23">
        <f t="shared" ref="P9" si="8">(J9/D9) - 100</f>
        <v>-100</v>
      </c>
      <c r="Q9" s="23">
        <f t="shared" ref="Q9" si="9">(K9/E9) - 100</f>
        <v>-99.978494623655919</v>
      </c>
      <c r="R9" s="16"/>
      <c r="W9" s="16"/>
      <c r="X9" s="16"/>
      <c r="Y9" s="16"/>
      <c r="Z9" s="16"/>
      <c r="AA9" s="16"/>
    </row>
    <row r="10" spans="1:30" x14ac:dyDescent="0.25">
      <c r="A10" s="19" t="s">
        <v>14</v>
      </c>
      <c r="B10" s="18">
        <f>STDEV(B5:B8)</f>
        <v>0</v>
      </c>
      <c r="C10" s="18">
        <f t="shared" ref="C10:F10" si="10">STDEV(C5:C8)</f>
        <v>0</v>
      </c>
      <c r="D10" s="18">
        <f t="shared" si="10"/>
        <v>3.3166247903553984E-2</v>
      </c>
      <c r="E10" s="18">
        <f t="shared" si="10"/>
        <v>0.10404326023342407</v>
      </c>
      <c r="F10" s="18">
        <f t="shared" si="10"/>
        <v>0.25729360660537165</v>
      </c>
      <c r="G10" s="15"/>
      <c r="H10" s="18">
        <f>STDEV(H5:H8)</f>
        <v>0</v>
      </c>
      <c r="I10" s="18">
        <f t="shared" ref="I10:L10" si="11">STDEV(I5:I8)</f>
        <v>0</v>
      </c>
      <c r="J10" s="18">
        <f t="shared" si="11"/>
        <v>0</v>
      </c>
      <c r="K10" s="18">
        <f t="shared" si="11"/>
        <v>0.01</v>
      </c>
      <c r="L10" s="18">
        <f t="shared" si="11"/>
        <v>3.3040379335998349E-2</v>
      </c>
    </row>
    <row r="11" spans="1:30" x14ac:dyDescent="0.25">
      <c r="A11" s="19" t="s">
        <v>13</v>
      </c>
      <c r="B11" s="18">
        <f>MEDIAN(B5:B8)</f>
        <v>0.12</v>
      </c>
      <c r="C11" s="18">
        <f t="shared" ref="C11:F11" si="12">MEDIAN(C5:C8)</f>
        <v>0.13</v>
      </c>
      <c r="D11" s="18">
        <f t="shared" si="12"/>
        <v>0.14500000000000002</v>
      </c>
      <c r="E11" s="18">
        <f t="shared" si="12"/>
        <v>0.21999999999999997</v>
      </c>
      <c r="F11" s="18">
        <f t="shared" si="12"/>
        <v>0.65500000000000003</v>
      </c>
      <c r="G11" s="15"/>
      <c r="H11" s="18">
        <f>MEDIAN(H5:H8)</f>
        <v>0</v>
      </c>
      <c r="I11" s="18">
        <f t="shared" ref="I11:L11" si="13">MEDIAN(I5:I8)</f>
        <v>0</v>
      </c>
      <c r="J11" s="18">
        <f t="shared" si="13"/>
        <v>0</v>
      </c>
      <c r="K11" s="18">
        <f t="shared" si="13"/>
        <v>0</v>
      </c>
      <c r="L11" s="18">
        <f t="shared" si="13"/>
        <v>0.01</v>
      </c>
    </row>
    <row r="12" spans="1:30" x14ac:dyDescent="0.25">
      <c r="A12" s="10"/>
      <c r="B12" s="1"/>
      <c r="C12" s="2"/>
      <c r="D12" s="2"/>
      <c r="E12" s="2"/>
      <c r="F12" s="2"/>
      <c r="G12" s="2"/>
      <c r="H12" s="1"/>
      <c r="I12" s="2"/>
      <c r="J12" s="2"/>
      <c r="K12" s="2"/>
      <c r="L12" s="2"/>
    </row>
    <row r="13" spans="1:30" x14ac:dyDescent="0.25">
      <c r="A13" s="10" t="s">
        <v>4</v>
      </c>
      <c r="B13" s="1"/>
      <c r="C13" s="1"/>
      <c r="D13" s="4" t="s">
        <v>0</v>
      </c>
      <c r="E13" s="2"/>
      <c r="F13" s="1"/>
      <c r="G13" s="2"/>
      <c r="H13" s="1"/>
      <c r="I13" s="1"/>
      <c r="J13" s="4" t="s">
        <v>1</v>
      </c>
      <c r="K13" s="2"/>
      <c r="L13" s="1"/>
    </row>
    <row r="14" spans="1:30" x14ac:dyDescent="0.25">
      <c r="A14" s="10" t="s">
        <v>2</v>
      </c>
      <c r="B14" s="1"/>
      <c r="C14" s="1"/>
      <c r="D14" s="7" t="s">
        <v>3</v>
      </c>
      <c r="E14" s="2"/>
      <c r="F14" s="2"/>
      <c r="G14" s="2"/>
      <c r="H14" s="1"/>
      <c r="I14" s="1"/>
      <c r="J14" s="7" t="s">
        <v>3</v>
      </c>
      <c r="K14" s="2"/>
      <c r="L14" s="2"/>
    </row>
    <row r="15" spans="1:30" x14ac:dyDescent="0.25">
      <c r="A15" s="10" t="s">
        <v>5</v>
      </c>
      <c r="B15" s="1"/>
      <c r="C15" s="1"/>
      <c r="D15" s="5">
        <v>5</v>
      </c>
      <c r="E15" s="1"/>
      <c r="F15" s="1"/>
      <c r="G15" s="2"/>
      <c r="H15" s="1"/>
      <c r="I15" s="1"/>
      <c r="J15" s="5">
        <v>5</v>
      </c>
      <c r="K15" s="1"/>
      <c r="L15" s="1"/>
      <c r="N15" s="26" t="s">
        <v>16</v>
      </c>
      <c r="O15" s="26"/>
      <c r="P15" s="26"/>
      <c r="Q15" s="26"/>
      <c r="R15" s="26"/>
      <c r="S15" s="21"/>
      <c r="T15" s="21"/>
      <c r="U15" s="21"/>
      <c r="V15" s="21"/>
      <c r="W15" s="26" t="s">
        <v>16</v>
      </c>
      <c r="X15" s="26"/>
      <c r="Y15" s="26"/>
      <c r="Z15" s="26"/>
      <c r="AA15" s="26"/>
    </row>
    <row r="16" spans="1:30" x14ac:dyDescent="0.25">
      <c r="A16" s="10" t="s">
        <v>10</v>
      </c>
      <c r="B16" s="5">
        <v>90</v>
      </c>
      <c r="C16" s="4">
        <v>70</v>
      </c>
      <c r="D16" s="4">
        <v>50</v>
      </c>
      <c r="E16" s="4">
        <v>30</v>
      </c>
      <c r="F16" s="4">
        <v>10</v>
      </c>
      <c r="G16" s="2"/>
      <c r="H16" s="5">
        <v>90</v>
      </c>
      <c r="I16" s="4">
        <v>70</v>
      </c>
      <c r="J16" s="4">
        <v>50</v>
      </c>
      <c r="K16" s="4">
        <v>30</v>
      </c>
      <c r="L16" s="4">
        <v>10</v>
      </c>
      <c r="N16" s="16">
        <f t="shared" ref="N16:R19" si="14">B53/B17</f>
        <v>5.0666666666666673</v>
      </c>
      <c r="O16" s="16">
        <f t="shared" si="14"/>
        <v>5.07936507936508</v>
      </c>
      <c r="P16" s="16">
        <f t="shared" si="14"/>
        <v>5.0606060606060606</v>
      </c>
      <c r="Q16" s="16">
        <f t="shared" si="14"/>
        <v>5.0519480519480524</v>
      </c>
      <c r="R16" s="16">
        <f t="shared" si="14"/>
        <v>5.0524017467248905</v>
      </c>
      <c r="S16" s="17" t="s">
        <v>12</v>
      </c>
      <c r="T16" s="17" t="s">
        <v>14</v>
      </c>
      <c r="U16" s="17" t="s">
        <v>13</v>
      </c>
      <c r="W16" s="16">
        <f t="shared" ref="W16:AA19" si="15">H53/H17</f>
        <v>4</v>
      </c>
      <c r="X16" s="16">
        <f t="shared" si="15"/>
        <v>4</v>
      </c>
      <c r="Y16" s="16">
        <f t="shared" si="15"/>
        <v>4</v>
      </c>
      <c r="Z16" s="16">
        <f t="shared" si="15"/>
        <v>4</v>
      </c>
      <c r="AA16" s="16">
        <f t="shared" si="15"/>
        <v>4</v>
      </c>
      <c r="AB16" s="17" t="s">
        <v>12</v>
      </c>
      <c r="AC16" s="17" t="s">
        <v>14</v>
      </c>
      <c r="AD16" s="17" t="s">
        <v>13</v>
      </c>
    </row>
    <row r="17" spans="1:30" x14ac:dyDescent="0.25">
      <c r="A17" s="10" t="s">
        <v>6</v>
      </c>
      <c r="B17" s="14">
        <v>0.6</v>
      </c>
      <c r="C17" s="14">
        <v>0.63</v>
      </c>
      <c r="D17" s="14">
        <v>0.66</v>
      </c>
      <c r="E17" s="14">
        <v>0.77</v>
      </c>
      <c r="F17" s="14">
        <v>2.29</v>
      </c>
      <c r="G17" s="15"/>
      <c r="H17" s="14">
        <v>0.01</v>
      </c>
      <c r="I17" s="15">
        <v>0.01</v>
      </c>
      <c r="J17" s="15">
        <v>0.01</v>
      </c>
      <c r="K17" s="15">
        <v>0.01</v>
      </c>
      <c r="L17" s="15">
        <v>0.01</v>
      </c>
      <c r="N17" s="16">
        <f t="shared" si="14"/>
        <v>5.0666666666666673</v>
      </c>
      <c r="O17" s="16">
        <f t="shared" si="14"/>
        <v>5.0317460317460316</v>
      </c>
      <c r="P17" s="16">
        <f t="shared" si="14"/>
        <v>5.0769230769230766</v>
      </c>
      <c r="Q17" s="16">
        <f t="shared" si="14"/>
        <v>5.0921052631578947</v>
      </c>
      <c r="R17" s="16">
        <f t="shared" si="14"/>
        <v>5.0606060606060606</v>
      </c>
      <c r="S17" s="18">
        <f>AVERAGE(N16:R19)</f>
        <v>5.0525093907391785</v>
      </c>
      <c r="T17" s="18">
        <f>STDEV(N16:R19)</f>
        <v>3.468274063803585E-2</v>
      </c>
      <c r="U17" s="18">
        <f>MEDIAN(N16:R19)</f>
        <v>5.0582750582750586</v>
      </c>
      <c r="W17" s="16">
        <f t="shared" si="15"/>
        <v>4</v>
      </c>
      <c r="X17" s="16">
        <f t="shared" si="15"/>
        <v>4</v>
      </c>
      <c r="Y17" s="16">
        <f t="shared" si="15"/>
        <v>4</v>
      </c>
      <c r="Z17" s="16">
        <f t="shared" si="15"/>
        <v>4</v>
      </c>
      <c r="AA17" s="16">
        <f t="shared" si="15"/>
        <v>4</v>
      </c>
      <c r="AB17" s="18">
        <f>AVERAGE(W16:AA19)</f>
        <v>4.3101731601731599</v>
      </c>
      <c r="AC17" s="18">
        <f>STDEV(W16:AA19)</f>
        <v>0.48703506190318807</v>
      </c>
      <c r="AD17" s="18">
        <f>MEDIAN(W16:AA19)</f>
        <v>4</v>
      </c>
    </row>
    <row r="18" spans="1:30" x14ac:dyDescent="0.25">
      <c r="A18" s="10" t="s">
        <v>7</v>
      </c>
      <c r="B18" s="14">
        <v>0.6</v>
      </c>
      <c r="C18" s="14">
        <v>0.63</v>
      </c>
      <c r="D18" s="14">
        <v>0.65</v>
      </c>
      <c r="E18" s="14">
        <v>0.76</v>
      </c>
      <c r="F18" s="14">
        <v>2.31</v>
      </c>
      <c r="G18" s="15"/>
      <c r="H18" s="14">
        <v>0.01</v>
      </c>
      <c r="I18" s="15">
        <v>0.01</v>
      </c>
      <c r="J18" s="15">
        <v>0.01</v>
      </c>
      <c r="K18" s="15">
        <v>0.01</v>
      </c>
      <c r="L18" s="15">
        <v>0.01</v>
      </c>
      <c r="N18" s="16">
        <f t="shared" si="14"/>
        <v>4.9836065573770494</v>
      </c>
      <c r="O18" s="16">
        <f t="shared" si="14"/>
        <v>5.0298507462686564</v>
      </c>
      <c r="P18" s="16">
        <f t="shared" si="14"/>
        <v>5.0957446808510642</v>
      </c>
      <c r="Q18" s="16">
        <f t="shared" si="14"/>
        <v>5.106508875739646</v>
      </c>
      <c r="R18" s="16">
        <f t="shared" si="14"/>
        <v>5.0829694323144103</v>
      </c>
      <c r="W18" s="16">
        <f t="shared" si="15"/>
        <v>4</v>
      </c>
      <c r="X18" s="16">
        <f t="shared" si="15"/>
        <v>4</v>
      </c>
      <c r="Y18" s="16">
        <f t="shared" si="15"/>
        <v>5</v>
      </c>
      <c r="Z18" s="16">
        <f t="shared" si="15"/>
        <v>5</v>
      </c>
      <c r="AA18" s="16">
        <f t="shared" si="15"/>
        <v>5.0606060606060606</v>
      </c>
    </row>
    <row r="19" spans="1:30" x14ac:dyDescent="0.25">
      <c r="A19" s="10" t="s">
        <v>8</v>
      </c>
      <c r="B19" s="14">
        <v>0.61</v>
      </c>
      <c r="C19" s="14">
        <v>0.67</v>
      </c>
      <c r="D19" s="14">
        <v>0.94</v>
      </c>
      <c r="E19" s="14">
        <v>1.69</v>
      </c>
      <c r="F19" s="14">
        <v>4.58</v>
      </c>
      <c r="G19" s="15"/>
      <c r="H19" s="14">
        <v>0.01</v>
      </c>
      <c r="I19" s="15">
        <v>0.01</v>
      </c>
      <c r="J19" s="15">
        <v>0.02</v>
      </c>
      <c r="K19" s="15">
        <v>0.1</v>
      </c>
      <c r="L19" s="15">
        <v>0.33</v>
      </c>
      <c r="N19" s="16">
        <f t="shared" si="14"/>
        <v>4.9836065573770494</v>
      </c>
      <c r="O19" s="16">
        <f t="shared" si="14"/>
        <v>5</v>
      </c>
      <c r="P19" s="16">
        <f t="shared" si="14"/>
        <v>5.0370370370370372</v>
      </c>
      <c r="Q19" s="16">
        <f t="shared" si="14"/>
        <v>5.0559440559440567</v>
      </c>
      <c r="R19" s="16">
        <f t="shared" si="14"/>
        <v>5.035885167464115</v>
      </c>
      <c r="W19" s="16">
        <f t="shared" si="15"/>
        <v>4</v>
      </c>
      <c r="X19" s="16">
        <f t="shared" si="15"/>
        <v>4</v>
      </c>
      <c r="Y19" s="16">
        <f t="shared" si="15"/>
        <v>5</v>
      </c>
      <c r="Z19" s="16">
        <f t="shared" si="15"/>
        <v>5</v>
      </c>
      <c r="AA19" s="16">
        <f t="shared" si="15"/>
        <v>5.1428571428571423</v>
      </c>
    </row>
    <row r="20" spans="1:30" x14ac:dyDescent="0.25">
      <c r="A20" s="10" t="s">
        <v>9</v>
      </c>
      <c r="B20" s="14">
        <v>0.61</v>
      </c>
      <c r="C20" s="14">
        <v>0.65</v>
      </c>
      <c r="D20" s="14">
        <v>0.81</v>
      </c>
      <c r="E20" s="14">
        <v>1.43</v>
      </c>
      <c r="F20" s="14">
        <v>4.18</v>
      </c>
      <c r="G20" s="15"/>
      <c r="H20" s="14">
        <v>0.01</v>
      </c>
      <c r="I20" s="15">
        <v>0.01</v>
      </c>
      <c r="J20" s="15">
        <v>0.01</v>
      </c>
      <c r="K20" s="15">
        <v>0.02</v>
      </c>
      <c r="L20" s="15">
        <v>7.0000000000000007E-2</v>
      </c>
      <c r="N20" s="24" t="s">
        <v>19</v>
      </c>
      <c r="O20" s="24"/>
      <c r="P20" s="24"/>
      <c r="Q20" s="24"/>
      <c r="R20" s="24"/>
      <c r="W20" s="20"/>
      <c r="X20" s="20"/>
      <c r="Y20" s="20"/>
      <c r="Z20" s="20"/>
      <c r="AA20" s="20"/>
    </row>
    <row r="21" spans="1:30" x14ac:dyDescent="0.25">
      <c r="A21" s="19" t="s">
        <v>12</v>
      </c>
      <c r="B21" s="18">
        <f>AVERAGE(B17:B20)</f>
        <v>0.60499999999999998</v>
      </c>
      <c r="C21" s="18">
        <f t="shared" ref="C21" si="16">AVERAGE(C17:C20)</f>
        <v>0.64500000000000002</v>
      </c>
      <c r="D21" s="18">
        <f t="shared" ref="D21" si="17">AVERAGE(D17:D20)</f>
        <v>0.76500000000000001</v>
      </c>
      <c r="E21" s="18">
        <f t="shared" ref="E21" si="18">AVERAGE(E17:E20)</f>
        <v>1.1624999999999999</v>
      </c>
      <c r="F21" s="18">
        <f t="shared" ref="F21" si="19">AVERAGE(F17:F20)</f>
        <v>3.34</v>
      </c>
      <c r="G21" s="15"/>
      <c r="H21" s="18">
        <f>AVERAGE(H17:H20)</f>
        <v>0.01</v>
      </c>
      <c r="I21" s="18">
        <f t="shared" ref="I21" si="20">AVERAGE(I17:I20)</f>
        <v>0.01</v>
      </c>
      <c r="J21" s="18">
        <f t="shared" ref="J21" si="21">AVERAGE(J17:J20)</f>
        <v>1.2500000000000001E-2</v>
      </c>
      <c r="K21" s="18">
        <f t="shared" ref="K21" si="22">AVERAGE(K17:K20)</f>
        <v>3.5000000000000003E-2</v>
      </c>
      <c r="L21" s="18">
        <f t="shared" ref="L21" si="23">AVERAGE(L17:L20)</f>
        <v>0.10500000000000001</v>
      </c>
      <c r="N21" s="23">
        <f>((H21*100)/B21)-100</f>
        <v>-98.347107438016522</v>
      </c>
      <c r="O21" s="23">
        <f t="shared" ref="O21:Q21" si="24">((I21*100)/C21)-100</f>
        <v>-98.449612403100772</v>
      </c>
      <c r="P21" s="23">
        <f t="shared" si="24"/>
        <v>-98.366013071895424</v>
      </c>
      <c r="Q21" s="23">
        <f t="shared" si="24"/>
        <v>-96.989247311827953</v>
      </c>
      <c r="R21" s="23">
        <f>((L21*100)/F21)-100</f>
        <v>-96.856287425149702</v>
      </c>
      <c r="W21" s="16"/>
      <c r="X21" s="16"/>
      <c r="Y21" s="16"/>
      <c r="Z21" s="16"/>
      <c r="AA21" s="16"/>
    </row>
    <row r="22" spans="1:30" x14ac:dyDescent="0.25">
      <c r="A22" s="19" t="s">
        <v>14</v>
      </c>
      <c r="B22" s="18">
        <f>STDEV(B17:B20)</f>
        <v>5.7735026918962632E-3</v>
      </c>
      <c r="C22" s="18">
        <f t="shared" ref="C22:F22" si="25">STDEV(C17:C20)</f>
        <v>1.9148542155126781E-2</v>
      </c>
      <c r="D22" s="18">
        <f t="shared" si="25"/>
        <v>0.13771952173409086</v>
      </c>
      <c r="E22" s="18">
        <f t="shared" si="25"/>
        <v>0.47112454121318476</v>
      </c>
      <c r="F22" s="18">
        <f t="shared" si="25"/>
        <v>1.2119680963897794</v>
      </c>
      <c r="G22" s="15"/>
      <c r="H22" s="18">
        <f>STDEV(H17:H20)</f>
        <v>0</v>
      </c>
      <c r="I22" s="18">
        <f t="shared" ref="I22:L22" si="26">STDEV(I17:I20)</f>
        <v>0</v>
      </c>
      <c r="J22" s="18">
        <f t="shared" si="26"/>
        <v>4.9999999999999992E-3</v>
      </c>
      <c r="K22" s="18">
        <f t="shared" si="26"/>
        <v>4.358898943540674E-2</v>
      </c>
      <c r="L22" s="18">
        <f t="shared" si="26"/>
        <v>0.1526433752247375</v>
      </c>
    </row>
    <row r="23" spans="1:30" x14ac:dyDescent="0.25">
      <c r="A23" s="19" t="s">
        <v>13</v>
      </c>
      <c r="B23" s="18">
        <f>MEDIAN(B17:B20)</f>
        <v>0.60499999999999998</v>
      </c>
      <c r="C23" s="18">
        <f t="shared" ref="C23:F23" si="27">MEDIAN(C17:C20)</f>
        <v>0.64</v>
      </c>
      <c r="D23" s="18">
        <f t="shared" si="27"/>
        <v>0.7350000000000001</v>
      </c>
      <c r="E23" s="18">
        <f t="shared" si="27"/>
        <v>1.1000000000000001</v>
      </c>
      <c r="F23" s="18">
        <f t="shared" si="27"/>
        <v>3.2450000000000001</v>
      </c>
      <c r="G23" s="15"/>
      <c r="H23" s="18">
        <f>MEDIAN(H17:H20)</f>
        <v>0.01</v>
      </c>
      <c r="I23" s="18">
        <f t="shared" ref="I23:L23" si="28">MEDIAN(I17:I20)</f>
        <v>0.01</v>
      </c>
      <c r="J23" s="18">
        <f t="shared" si="28"/>
        <v>0.01</v>
      </c>
      <c r="K23" s="18">
        <f t="shared" si="28"/>
        <v>1.4999999999999999E-2</v>
      </c>
      <c r="L23" s="18">
        <f t="shared" si="28"/>
        <v>0.04</v>
      </c>
    </row>
    <row r="24" spans="1:30" x14ac:dyDescent="0.25">
      <c r="A24" s="10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30" x14ac:dyDescent="0.25">
      <c r="A25" s="10" t="s">
        <v>4</v>
      </c>
      <c r="B25" s="1"/>
      <c r="C25" s="1"/>
      <c r="D25" s="4" t="s">
        <v>0</v>
      </c>
      <c r="E25" s="2"/>
      <c r="F25" s="1"/>
      <c r="G25" s="2"/>
      <c r="H25" s="1"/>
      <c r="I25" s="1"/>
      <c r="J25" s="4" t="s">
        <v>1</v>
      </c>
      <c r="K25" s="2"/>
      <c r="L25" s="1"/>
    </row>
    <row r="26" spans="1:30" x14ac:dyDescent="0.25">
      <c r="A26" s="10" t="s">
        <v>2</v>
      </c>
      <c r="B26" s="1"/>
      <c r="C26" s="1"/>
      <c r="D26" s="7" t="s">
        <v>3</v>
      </c>
      <c r="E26" s="2"/>
      <c r="F26" s="2"/>
      <c r="G26" s="2"/>
      <c r="H26" s="1"/>
      <c r="I26" s="1"/>
      <c r="J26" s="7" t="s">
        <v>3</v>
      </c>
      <c r="K26" s="2"/>
      <c r="L26" s="2"/>
    </row>
    <row r="27" spans="1:30" x14ac:dyDescent="0.25">
      <c r="A27" s="10" t="s">
        <v>5</v>
      </c>
      <c r="B27" s="1"/>
      <c r="C27" s="1"/>
      <c r="D27" s="5">
        <v>10</v>
      </c>
      <c r="E27" s="1"/>
      <c r="F27" s="1"/>
      <c r="G27" s="2"/>
      <c r="H27" s="1"/>
      <c r="I27" s="1"/>
      <c r="J27" s="5">
        <v>10</v>
      </c>
      <c r="K27" s="1"/>
      <c r="L27" s="1"/>
      <c r="N27" s="26" t="s">
        <v>17</v>
      </c>
      <c r="O27" s="26"/>
      <c r="P27" s="26"/>
      <c r="Q27" s="26"/>
      <c r="R27" s="26"/>
      <c r="W27" s="26" t="s">
        <v>17</v>
      </c>
      <c r="X27" s="26"/>
      <c r="Y27" s="26"/>
      <c r="Z27" s="26"/>
      <c r="AA27" s="26"/>
    </row>
    <row r="28" spans="1:30" x14ac:dyDescent="0.25">
      <c r="A28" s="10" t="s">
        <v>10</v>
      </c>
      <c r="B28" s="5">
        <v>90</v>
      </c>
      <c r="C28" s="4">
        <v>70</v>
      </c>
      <c r="D28" s="4">
        <v>50</v>
      </c>
      <c r="E28" s="4">
        <v>30</v>
      </c>
      <c r="F28" s="4">
        <v>10</v>
      </c>
      <c r="G28" s="2"/>
      <c r="H28" s="5">
        <v>90</v>
      </c>
      <c r="I28" s="4">
        <v>70</v>
      </c>
      <c r="J28" s="4">
        <v>50</v>
      </c>
      <c r="K28" s="4">
        <v>30</v>
      </c>
      <c r="L28" s="4">
        <v>10</v>
      </c>
      <c r="N28" s="16">
        <f t="shared" ref="N28:R31" si="29">B53/B29</f>
        <v>2.5123966942148761</v>
      </c>
      <c r="O28" s="16">
        <f t="shared" si="29"/>
        <v>2.5196850393700787</v>
      </c>
      <c r="P28" s="16">
        <f t="shared" si="29"/>
        <v>2.5112781954887216</v>
      </c>
      <c r="Q28" s="16">
        <f t="shared" si="29"/>
        <v>2.5096774193548388</v>
      </c>
      <c r="R28" s="16">
        <f t="shared" si="29"/>
        <v>2.5152173913043483</v>
      </c>
      <c r="S28" s="17" t="s">
        <v>12</v>
      </c>
      <c r="T28" s="17" t="s">
        <v>14</v>
      </c>
      <c r="U28" s="17" t="s">
        <v>13</v>
      </c>
      <c r="W28" s="16">
        <f t="shared" ref="W28:AA31" si="30">H53/H29</f>
        <v>4</v>
      </c>
      <c r="X28" s="16">
        <f t="shared" si="30"/>
        <v>2</v>
      </c>
      <c r="Y28" s="16">
        <f t="shared" si="30"/>
        <v>2</v>
      </c>
      <c r="Z28" s="16">
        <f t="shared" si="30"/>
        <v>2</v>
      </c>
      <c r="AA28" s="16">
        <f t="shared" si="30"/>
        <v>2</v>
      </c>
      <c r="AB28" s="17" t="s">
        <v>12</v>
      </c>
      <c r="AC28" s="17" t="s">
        <v>14</v>
      </c>
      <c r="AD28" s="17" t="s">
        <v>13</v>
      </c>
    </row>
    <row r="29" spans="1:30" x14ac:dyDescent="0.25">
      <c r="A29" s="10" t="s">
        <v>6</v>
      </c>
      <c r="B29" s="14">
        <v>1.21</v>
      </c>
      <c r="C29" s="15">
        <v>1.27</v>
      </c>
      <c r="D29" s="15">
        <v>1.33</v>
      </c>
      <c r="E29" s="15">
        <v>1.55</v>
      </c>
      <c r="F29" s="15">
        <v>4.5999999999999996</v>
      </c>
      <c r="G29" s="15"/>
      <c r="H29" s="14">
        <v>0.01</v>
      </c>
      <c r="I29" s="15">
        <v>0.02</v>
      </c>
      <c r="J29" s="15">
        <v>0.02</v>
      </c>
      <c r="K29" s="15">
        <v>0.02</v>
      </c>
      <c r="L29" s="15">
        <v>0.02</v>
      </c>
      <c r="N29" s="16">
        <f t="shared" si="29"/>
        <v>2.5123966942148761</v>
      </c>
      <c r="O29" s="16">
        <f t="shared" si="29"/>
        <v>2.5158730158730158</v>
      </c>
      <c r="P29" s="16">
        <f t="shared" si="29"/>
        <v>2.4999999999999996</v>
      </c>
      <c r="Q29" s="16">
        <f t="shared" si="29"/>
        <v>2.6875</v>
      </c>
      <c r="R29" s="16">
        <f t="shared" si="29"/>
        <v>2.5193965517241379</v>
      </c>
      <c r="S29" s="18">
        <f>AVERAGE(N28:R31)</f>
        <v>2.5024145056237375</v>
      </c>
      <c r="T29" s="18">
        <f>STDEV(N28:R31)</f>
        <v>5.2455341165048651E-2</v>
      </c>
      <c r="U29" s="18">
        <f>MEDIAN(N28:R31)</f>
        <v>2.5104778074217799</v>
      </c>
      <c r="W29" s="16">
        <f t="shared" si="30"/>
        <v>4</v>
      </c>
      <c r="X29" s="16">
        <f t="shared" si="30"/>
        <v>2</v>
      </c>
      <c r="Y29" s="16">
        <f t="shared" si="30"/>
        <v>2</v>
      </c>
      <c r="Z29" s="16">
        <f t="shared" si="30"/>
        <v>2</v>
      </c>
      <c r="AA29" s="16">
        <f t="shared" si="30"/>
        <v>2</v>
      </c>
      <c r="AB29" s="18">
        <f>AVERAGE(W28:AA31)</f>
        <v>2.3419047619047619</v>
      </c>
      <c r="AC29" s="18">
        <f>STDEV(W28:AA31)</f>
        <v>0.60838238991172089</v>
      </c>
      <c r="AD29" s="18">
        <f>MEDIAN(W28:AA31)</f>
        <v>2</v>
      </c>
    </row>
    <row r="30" spans="1:30" x14ac:dyDescent="0.25">
      <c r="A30" s="10" t="s">
        <v>7</v>
      </c>
      <c r="B30" s="14">
        <v>1.21</v>
      </c>
      <c r="C30" s="15">
        <v>1.26</v>
      </c>
      <c r="D30" s="15">
        <v>1.32</v>
      </c>
      <c r="E30" s="15">
        <v>1.44</v>
      </c>
      <c r="F30" s="15">
        <v>4.6399999999999997</v>
      </c>
      <c r="G30" s="15"/>
      <c r="H30" s="14">
        <v>0.01</v>
      </c>
      <c r="I30" s="15">
        <v>0.02</v>
      </c>
      <c r="J30" s="15">
        <v>0.02</v>
      </c>
      <c r="K30" s="15">
        <v>0.02</v>
      </c>
      <c r="L30" s="15">
        <v>0.02</v>
      </c>
      <c r="N30" s="16">
        <f t="shared" si="29"/>
        <v>2.5123966942148761</v>
      </c>
      <c r="O30" s="16">
        <f t="shared" si="29"/>
        <v>2.496296296296296</v>
      </c>
      <c r="P30" s="16">
        <f t="shared" si="29"/>
        <v>2.4191919191919191</v>
      </c>
      <c r="Q30" s="16">
        <f t="shared" si="29"/>
        <v>2.4378531073446328</v>
      </c>
      <c r="R30" s="16">
        <f t="shared" si="29"/>
        <v>2.4531085353003164</v>
      </c>
      <c r="W30" s="16">
        <f t="shared" si="30"/>
        <v>2</v>
      </c>
      <c r="X30" s="16">
        <f t="shared" si="30"/>
        <v>2</v>
      </c>
      <c r="Y30" s="16">
        <f t="shared" si="30"/>
        <v>2.5</v>
      </c>
      <c r="Z30" s="16">
        <f t="shared" si="30"/>
        <v>2.3809523809523809</v>
      </c>
      <c r="AA30" s="16">
        <f t="shared" si="30"/>
        <v>2.3857142857142857</v>
      </c>
    </row>
    <row r="31" spans="1:30" x14ac:dyDescent="0.25">
      <c r="A31" s="10" t="s">
        <v>8</v>
      </c>
      <c r="B31" s="14">
        <v>1.21</v>
      </c>
      <c r="C31" s="15">
        <v>1.35</v>
      </c>
      <c r="D31" s="15">
        <v>1.98</v>
      </c>
      <c r="E31" s="15">
        <v>3.54</v>
      </c>
      <c r="F31" s="15">
        <v>9.49</v>
      </c>
      <c r="G31" s="15"/>
      <c r="H31" s="14">
        <v>0.02</v>
      </c>
      <c r="I31" s="15">
        <v>0.02</v>
      </c>
      <c r="J31" s="15">
        <v>0.04</v>
      </c>
      <c r="K31" s="15">
        <v>0.21</v>
      </c>
      <c r="L31" s="15">
        <v>0.7</v>
      </c>
      <c r="N31" s="16">
        <f t="shared" si="29"/>
        <v>2.5123966942148761</v>
      </c>
      <c r="O31" s="16">
        <f t="shared" si="29"/>
        <v>2.5</v>
      </c>
      <c r="P31" s="16">
        <f t="shared" si="29"/>
        <v>2.4727272727272731</v>
      </c>
      <c r="Q31" s="16">
        <f t="shared" si="29"/>
        <v>2.4760273972602742</v>
      </c>
      <c r="R31" s="16">
        <f t="shared" si="29"/>
        <v>2.4648711943793913</v>
      </c>
      <c r="W31" s="16">
        <f t="shared" si="30"/>
        <v>2</v>
      </c>
      <c r="X31" s="16">
        <f t="shared" si="30"/>
        <v>2</v>
      </c>
      <c r="Y31" s="16">
        <f t="shared" si="30"/>
        <v>2.5</v>
      </c>
      <c r="Z31" s="16">
        <f t="shared" si="30"/>
        <v>2.5</v>
      </c>
      <c r="AA31" s="16">
        <f t="shared" si="30"/>
        <v>2.5714285714285712</v>
      </c>
    </row>
    <row r="32" spans="1:30" x14ac:dyDescent="0.25">
      <c r="A32" s="10" t="s">
        <v>9</v>
      </c>
      <c r="B32" s="14">
        <v>1.21</v>
      </c>
      <c r="C32" s="15">
        <v>1.3</v>
      </c>
      <c r="D32" s="15">
        <v>1.65</v>
      </c>
      <c r="E32" s="15">
        <v>2.92</v>
      </c>
      <c r="F32" s="15">
        <v>8.5399999999999991</v>
      </c>
      <c r="G32" s="15"/>
      <c r="H32" s="14">
        <v>0.02</v>
      </c>
      <c r="I32" s="15">
        <v>0.02</v>
      </c>
      <c r="J32" s="15">
        <v>0.02</v>
      </c>
      <c r="K32" s="15">
        <v>0.04</v>
      </c>
      <c r="L32" s="15">
        <v>0.14000000000000001</v>
      </c>
      <c r="N32" s="24" t="s">
        <v>19</v>
      </c>
      <c r="O32" s="24"/>
      <c r="P32" s="24"/>
      <c r="Q32" s="24"/>
      <c r="R32" s="24"/>
      <c r="W32" s="20"/>
      <c r="X32" s="20"/>
      <c r="Y32" s="20"/>
      <c r="Z32" s="20"/>
      <c r="AA32" s="20"/>
    </row>
    <row r="33" spans="1:30" x14ac:dyDescent="0.25">
      <c r="A33" s="19" t="s">
        <v>12</v>
      </c>
      <c r="B33" s="18">
        <f>AVERAGE(B29:B32)</f>
        <v>1.21</v>
      </c>
      <c r="C33" s="18">
        <f t="shared" ref="C33" si="31">AVERAGE(C29:C32)</f>
        <v>1.2950000000000002</v>
      </c>
      <c r="D33" s="18">
        <f t="shared" ref="D33" si="32">AVERAGE(D29:D32)</f>
        <v>1.5700000000000003</v>
      </c>
      <c r="E33" s="18">
        <f t="shared" ref="E33" si="33">AVERAGE(E29:E32)</f>
        <v>2.3624999999999998</v>
      </c>
      <c r="F33" s="18">
        <f t="shared" ref="F33" si="34">AVERAGE(F29:F32)</f>
        <v>6.817499999999999</v>
      </c>
      <c r="G33" s="15"/>
      <c r="H33" s="18">
        <f>AVERAGE(H29:H32)</f>
        <v>1.4999999999999999E-2</v>
      </c>
      <c r="I33" s="18">
        <f t="shared" ref="I33" si="35">AVERAGE(I29:I32)</f>
        <v>0.02</v>
      </c>
      <c r="J33" s="18">
        <f t="shared" ref="J33" si="36">AVERAGE(J29:J32)</f>
        <v>2.5000000000000001E-2</v>
      </c>
      <c r="K33" s="18">
        <f t="shared" ref="K33" si="37">AVERAGE(K29:K32)</f>
        <v>7.2499999999999995E-2</v>
      </c>
      <c r="L33" s="18">
        <f t="shared" ref="L33" si="38">AVERAGE(L29:L32)</f>
        <v>0.22</v>
      </c>
      <c r="N33" s="23">
        <f>((H33*100)/B33)-100</f>
        <v>-98.760330578512395</v>
      </c>
      <c r="O33" s="23">
        <f t="shared" ref="O33:Q33" si="39">((I33*100)/C33)-100</f>
        <v>-98.455598455598462</v>
      </c>
      <c r="P33" s="23">
        <f t="shared" si="39"/>
        <v>-98.407643312101911</v>
      </c>
      <c r="Q33" s="23">
        <f t="shared" si="39"/>
        <v>-96.931216931216937</v>
      </c>
      <c r="R33" s="23">
        <f>((L33*100)/F33)-100</f>
        <v>-96.773010634396769</v>
      </c>
      <c r="W33" s="16"/>
      <c r="X33" s="16"/>
      <c r="Y33" s="16"/>
      <c r="Z33" s="16"/>
      <c r="AA33" s="16"/>
    </row>
    <row r="34" spans="1:30" x14ac:dyDescent="0.25">
      <c r="A34" s="19" t="s">
        <v>14</v>
      </c>
      <c r="B34" s="18">
        <f>STDEV(B29:B32)</f>
        <v>0</v>
      </c>
      <c r="C34" s="18">
        <f t="shared" ref="C34:F34" si="40">STDEV(C29:C32)</f>
        <v>4.0414518843273836E-2</v>
      </c>
      <c r="D34" s="18">
        <f t="shared" si="40"/>
        <v>0.3133687923198456</v>
      </c>
      <c r="E34" s="18">
        <f t="shared" si="40"/>
        <v>1.0341623018978539</v>
      </c>
      <c r="F34" s="18">
        <f t="shared" si="40"/>
        <v>2.5669745486337328</v>
      </c>
      <c r="G34" s="15"/>
      <c r="H34" s="18">
        <f>STDEV(H29:H32)</f>
        <v>5.7735026918962588E-3</v>
      </c>
      <c r="I34" s="18">
        <f t="shared" ref="I34:L34" si="41">STDEV(I29:I32)</f>
        <v>0</v>
      </c>
      <c r="J34" s="18">
        <f t="shared" si="41"/>
        <v>9.9999999999999985E-3</v>
      </c>
      <c r="K34" s="18">
        <f t="shared" si="41"/>
        <v>9.2150239645193893E-2</v>
      </c>
      <c r="L34" s="18">
        <f t="shared" si="41"/>
        <v>0.32496153618543838</v>
      </c>
    </row>
    <row r="35" spans="1:30" x14ac:dyDescent="0.25">
      <c r="A35" s="19" t="s">
        <v>13</v>
      </c>
      <c r="B35" s="18">
        <f>MEDIAN(B29:B32)</f>
        <v>1.21</v>
      </c>
      <c r="C35" s="18">
        <f t="shared" ref="C35:F35" si="42">MEDIAN(C29:C32)</f>
        <v>1.2850000000000001</v>
      </c>
      <c r="D35" s="18">
        <f t="shared" si="42"/>
        <v>1.49</v>
      </c>
      <c r="E35" s="18">
        <f t="shared" si="42"/>
        <v>2.2349999999999999</v>
      </c>
      <c r="F35" s="18">
        <f t="shared" si="42"/>
        <v>6.59</v>
      </c>
      <c r="G35" s="15"/>
      <c r="H35" s="18">
        <f>MEDIAN(H29:H32)</f>
        <v>1.4999999999999999E-2</v>
      </c>
      <c r="I35" s="18">
        <f t="shared" ref="I35:L35" si="43">MEDIAN(I29:I32)</f>
        <v>0.02</v>
      </c>
      <c r="J35" s="18">
        <f t="shared" si="43"/>
        <v>0.02</v>
      </c>
      <c r="K35" s="18">
        <f t="shared" si="43"/>
        <v>0.03</v>
      </c>
      <c r="L35" s="18">
        <f t="shared" si="43"/>
        <v>0.08</v>
      </c>
    </row>
    <row r="36" spans="1:30" x14ac:dyDescent="0.25">
      <c r="A36" s="10"/>
      <c r="B36" s="11"/>
      <c r="C36" s="12"/>
      <c r="D36" s="12"/>
      <c r="E36" s="12"/>
      <c r="F36" s="12"/>
      <c r="G36" s="12"/>
      <c r="H36" s="11"/>
      <c r="I36" s="12"/>
      <c r="J36" s="12"/>
      <c r="K36" s="12"/>
      <c r="L36" s="12"/>
    </row>
    <row r="37" spans="1:30" x14ac:dyDescent="0.25">
      <c r="A37" s="10" t="s">
        <v>4</v>
      </c>
      <c r="B37" s="8"/>
      <c r="C37" s="8"/>
      <c r="D37" s="7" t="s">
        <v>0</v>
      </c>
      <c r="E37" s="6"/>
      <c r="F37" s="8"/>
      <c r="G37" s="2"/>
      <c r="H37" s="8"/>
      <c r="I37" s="8"/>
      <c r="J37" s="4" t="s">
        <v>1</v>
      </c>
      <c r="K37" s="6"/>
      <c r="L37" s="8"/>
    </row>
    <row r="38" spans="1:30" x14ac:dyDescent="0.25">
      <c r="A38" s="10" t="s">
        <v>2</v>
      </c>
      <c r="B38" s="8"/>
      <c r="C38" s="8"/>
      <c r="D38" s="7" t="s">
        <v>3</v>
      </c>
      <c r="E38" s="6"/>
      <c r="F38" s="6"/>
      <c r="G38" s="2"/>
      <c r="H38" s="8"/>
      <c r="I38" s="8"/>
      <c r="J38" s="7" t="s">
        <v>3</v>
      </c>
      <c r="K38" s="6"/>
      <c r="L38" s="6"/>
    </row>
    <row r="39" spans="1:30" x14ac:dyDescent="0.25">
      <c r="A39" s="10" t="s">
        <v>5</v>
      </c>
      <c r="B39" s="8"/>
      <c r="C39" s="8"/>
      <c r="D39" s="9">
        <v>20</v>
      </c>
      <c r="E39" s="8"/>
      <c r="F39" s="8"/>
      <c r="G39" s="2"/>
      <c r="H39" s="8"/>
      <c r="I39" s="8"/>
      <c r="J39" s="9">
        <v>20</v>
      </c>
      <c r="K39" s="8"/>
      <c r="L39" s="8"/>
      <c r="N39" s="26" t="s">
        <v>18</v>
      </c>
      <c r="O39" s="26"/>
      <c r="P39" s="26"/>
      <c r="Q39" s="26"/>
      <c r="R39" s="26"/>
      <c r="W39" s="26" t="s">
        <v>18</v>
      </c>
      <c r="X39" s="26"/>
      <c r="Y39" s="26"/>
      <c r="Z39" s="26"/>
      <c r="AA39" s="26"/>
    </row>
    <row r="40" spans="1:30" x14ac:dyDescent="0.25">
      <c r="A40" s="10" t="s">
        <v>10</v>
      </c>
      <c r="B40" s="9">
        <v>90</v>
      </c>
      <c r="C40" s="7">
        <v>70</v>
      </c>
      <c r="D40" s="7">
        <v>50</v>
      </c>
      <c r="E40" s="7">
        <v>30</v>
      </c>
      <c r="F40" s="7">
        <v>10</v>
      </c>
      <c r="G40" s="2"/>
      <c r="H40" s="9">
        <v>90</v>
      </c>
      <c r="I40" s="7">
        <v>70</v>
      </c>
      <c r="J40" s="7">
        <v>50</v>
      </c>
      <c r="K40" s="7">
        <v>30</v>
      </c>
      <c r="L40" s="7">
        <v>10</v>
      </c>
      <c r="N40" s="16">
        <f t="shared" ref="N40:R43" si="44">B53/B41</f>
        <v>1.2561983471074381</v>
      </c>
      <c r="O40" s="16">
        <f t="shared" si="44"/>
        <v>1.2549019607843139</v>
      </c>
      <c r="P40" s="16">
        <f t="shared" si="44"/>
        <v>1.2556390977443608</v>
      </c>
      <c r="Q40" s="16">
        <f t="shared" si="44"/>
        <v>1.2508038585209005</v>
      </c>
      <c r="R40" s="16">
        <f t="shared" si="44"/>
        <v>1.2535211267605633</v>
      </c>
      <c r="S40" s="17" t="s">
        <v>12</v>
      </c>
      <c r="T40" s="17" t="s">
        <v>14</v>
      </c>
      <c r="U40" s="17" t="s">
        <v>13</v>
      </c>
      <c r="W40" s="16">
        <f t="shared" ref="W40:AA43" si="45">H53/H41</f>
        <v>1.3333333333333335</v>
      </c>
      <c r="X40" s="16">
        <f t="shared" si="45"/>
        <v>1.3333333333333335</v>
      </c>
      <c r="Y40" s="16">
        <f t="shared" si="45"/>
        <v>1.3333333333333335</v>
      </c>
      <c r="Z40" s="16">
        <f t="shared" si="45"/>
        <v>1.3333333333333335</v>
      </c>
      <c r="AA40" s="16">
        <f t="shared" si="45"/>
        <v>1.3333333333333335</v>
      </c>
      <c r="AB40" s="17" t="s">
        <v>12</v>
      </c>
      <c r="AC40" s="17" t="s">
        <v>14</v>
      </c>
      <c r="AD40" s="17" t="s">
        <v>13</v>
      </c>
    </row>
    <row r="41" spans="1:30" x14ac:dyDescent="0.25">
      <c r="A41" s="10" t="s">
        <v>6</v>
      </c>
      <c r="B41" s="14">
        <v>2.42</v>
      </c>
      <c r="C41" s="15">
        <v>2.5499999999999998</v>
      </c>
      <c r="D41" s="15">
        <v>2.66</v>
      </c>
      <c r="E41" s="15">
        <v>3.11</v>
      </c>
      <c r="F41" s="15">
        <v>9.23</v>
      </c>
      <c r="G41" s="15"/>
      <c r="H41" s="14">
        <v>0.03</v>
      </c>
      <c r="I41" s="15">
        <v>0.03</v>
      </c>
      <c r="J41" s="15">
        <v>0.03</v>
      </c>
      <c r="K41" s="15">
        <v>0.03</v>
      </c>
      <c r="L41" s="15">
        <v>0.03</v>
      </c>
      <c r="N41" s="16">
        <f t="shared" si="44"/>
        <v>1.2561983471074381</v>
      </c>
      <c r="O41" s="16">
        <f t="shared" si="44"/>
        <v>1.2480314960629921</v>
      </c>
      <c r="P41" s="16">
        <f t="shared" si="44"/>
        <v>1.2499999999999998</v>
      </c>
      <c r="Q41" s="16">
        <f t="shared" si="44"/>
        <v>1.2524271844660195</v>
      </c>
      <c r="R41" s="16">
        <f t="shared" si="44"/>
        <v>1.2569892473118278</v>
      </c>
      <c r="S41" s="18">
        <f>AVERAGE(N40:R43)</f>
        <v>1.2483384368002672</v>
      </c>
      <c r="T41" s="18">
        <f>STDEV(N40:R43)</f>
        <v>6.9885555451690519E-3</v>
      </c>
      <c r="U41" s="18">
        <f>MEDIAN(N40:R43)</f>
        <v>1.25040192926045</v>
      </c>
      <c r="W41" s="16">
        <f t="shared" si="45"/>
        <v>1.3333333333333335</v>
      </c>
      <c r="X41" s="16">
        <f t="shared" si="45"/>
        <v>1.3333333333333335</v>
      </c>
      <c r="Y41" s="16">
        <f t="shared" si="45"/>
        <v>1.3333333333333335</v>
      </c>
      <c r="Z41" s="16">
        <f t="shared" si="45"/>
        <v>1.3333333333333335</v>
      </c>
      <c r="AA41" s="16">
        <f t="shared" si="45"/>
        <v>1.3333333333333335</v>
      </c>
      <c r="AB41" s="18">
        <f>AVERAGE(W40:AA43)</f>
        <v>1.2845731426266818</v>
      </c>
      <c r="AC41" s="18">
        <f>STDEV(W40:AA43)</f>
        <v>8.8337860133506418E-2</v>
      </c>
      <c r="AD41" s="18">
        <f>MEDIAN(W40:AA43)</f>
        <v>1.3333333333333335</v>
      </c>
    </row>
    <row r="42" spans="1:30" x14ac:dyDescent="0.25">
      <c r="A42" s="10" t="s">
        <v>7</v>
      </c>
      <c r="B42" s="14">
        <v>2.42</v>
      </c>
      <c r="C42" s="15">
        <v>2.54</v>
      </c>
      <c r="D42" s="15">
        <v>2.64</v>
      </c>
      <c r="E42" s="15">
        <v>3.09</v>
      </c>
      <c r="F42" s="15">
        <v>9.3000000000000007</v>
      </c>
      <c r="G42" s="15"/>
      <c r="H42" s="14">
        <v>0.03</v>
      </c>
      <c r="I42" s="15">
        <v>0.03</v>
      </c>
      <c r="J42" s="15">
        <v>0.03</v>
      </c>
      <c r="K42" s="15">
        <v>0.03</v>
      </c>
      <c r="L42" s="15">
        <v>0.03</v>
      </c>
      <c r="N42" s="16">
        <f t="shared" si="44"/>
        <v>1.2561983471074381</v>
      </c>
      <c r="O42" s="16">
        <f t="shared" si="44"/>
        <v>1.2389705882352942</v>
      </c>
      <c r="P42" s="16">
        <f t="shared" si="44"/>
        <v>1.2377260981912144</v>
      </c>
      <c r="Q42" s="16">
        <f t="shared" si="44"/>
        <v>1.2399425287356323</v>
      </c>
      <c r="R42" s="16">
        <f t="shared" si="44"/>
        <v>1.2449197860962569</v>
      </c>
      <c r="W42" s="16">
        <f t="shared" si="45"/>
        <v>1.3333333333333335</v>
      </c>
      <c r="X42" s="16">
        <f t="shared" si="45"/>
        <v>1</v>
      </c>
      <c r="Y42" s="16">
        <f t="shared" si="45"/>
        <v>1.1111111111111112</v>
      </c>
      <c r="Z42" s="16">
        <f t="shared" si="45"/>
        <v>1.25</v>
      </c>
      <c r="AA42" s="16">
        <f t="shared" si="45"/>
        <v>1.2556390977443608</v>
      </c>
    </row>
    <row r="43" spans="1:30" x14ac:dyDescent="0.25">
      <c r="A43" s="10" t="s">
        <v>8</v>
      </c>
      <c r="B43" s="14">
        <v>2.42</v>
      </c>
      <c r="C43" s="15">
        <v>2.72</v>
      </c>
      <c r="D43" s="15">
        <v>3.87</v>
      </c>
      <c r="E43" s="15">
        <v>6.96</v>
      </c>
      <c r="F43" s="15">
        <v>18.7</v>
      </c>
      <c r="G43" s="15"/>
      <c r="H43" s="14">
        <v>0.03</v>
      </c>
      <c r="I43" s="15">
        <v>0.04</v>
      </c>
      <c r="J43" s="15">
        <v>0.09</v>
      </c>
      <c r="K43" s="15">
        <v>0.4</v>
      </c>
      <c r="L43" s="15">
        <v>1.33</v>
      </c>
      <c r="N43" s="16">
        <f t="shared" si="44"/>
        <v>1.251028806584362</v>
      </c>
      <c r="O43" s="16">
        <f t="shared" si="44"/>
        <v>1.2404580152671756</v>
      </c>
      <c r="P43" s="16">
        <f t="shared" si="44"/>
        <v>1.2401215805471124</v>
      </c>
      <c r="Q43" s="16">
        <f t="shared" si="44"/>
        <v>1.2422680412371134</v>
      </c>
      <c r="R43" s="16">
        <f t="shared" si="44"/>
        <v>1.2404242781378905</v>
      </c>
      <c r="W43" s="16">
        <f t="shared" si="45"/>
        <v>1.3333333333333335</v>
      </c>
      <c r="X43" s="16">
        <f t="shared" si="45"/>
        <v>1.3333333333333335</v>
      </c>
      <c r="Y43" s="16">
        <f t="shared" si="45"/>
        <v>1.25</v>
      </c>
      <c r="Z43" s="16">
        <f t="shared" si="45"/>
        <v>1.25</v>
      </c>
      <c r="AA43" s="16">
        <f t="shared" si="45"/>
        <v>1.2413793103448276</v>
      </c>
    </row>
    <row r="44" spans="1:30" x14ac:dyDescent="0.25">
      <c r="A44" s="10" t="s">
        <v>9</v>
      </c>
      <c r="B44" s="14">
        <v>2.4300000000000002</v>
      </c>
      <c r="C44" s="15">
        <v>2.62</v>
      </c>
      <c r="D44" s="15">
        <v>3.29</v>
      </c>
      <c r="E44" s="15">
        <v>5.82</v>
      </c>
      <c r="F44" s="15">
        <v>16.97</v>
      </c>
      <c r="G44" s="15"/>
      <c r="H44" s="14">
        <v>0.03</v>
      </c>
      <c r="I44" s="15">
        <v>0.03</v>
      </c>
      <c r="J44" s="15">
        <v>0.04</v>
      </c>
      <c r="K44" s="15">
        <v>0.08</v>
      </c>
      <c r="L44" s="15">
        <v>0.28999999999999998</v>
      </c>
      <c r="N44" s="24" t="s">
        <v>19</v>
      </c>
      <c r="O44" s="24"/>
      <c r="P44" s="24"/>
      <c r="Q44" s="24"/>
      <c r="R44" s="24"/>
      <c r="W44" s="22"/>
      <c r="X44" s="22"/>
      <c r="Y44" s="22"/>
      <c r="Z44" s="22"/>
      <c r="AA44" s="22"/>
    </row>
    <row r="45" spans="1:30" x14ac:dyDescent="0.25">
      <c r="A45" s="19" t="s">
        <v>12</v>
      </c>
      <c r="B45" s="18">
        <f>AVERAGE(B41:B44)</f>
        <v>2.4224999999999999</v>
      </c>
      <c r="C45" s="18">
        <f t="shared" ref="C45" si="46">AVERAGE(C41:C44)</f>
        <v>2.6074999999999999</v>
      </c>
      <c r="D45" s="18">
        <f t="shared" ref="D45" si="47">AVERAGE(D41:D44)</f>
        <v>3.1150000000000002</v>
      </c>
      <c r="E45" s="18">
        <f t="shared" ref="E45" si="48">AVERAGE(E41:E44)</f>
        <v>4.7450000000000001</v>
      </c>
      <c r="F45" s="18">
        <f t="shared" ref="F45" si="49">AVERAGE(F41:F44)</f>
        <v>13.55</v>
      </c>
      <c r="G45" s="15"/>
      <c r="H45" s="18">
        <f>AVERAGE(H41:H44)</f>
        <v>0.03</v>
      </c>
      <c r="I45" s="18">
        <f t="shared" ref="I45" si="50">AVERAGE(I41:I44)</f>
        <v>3.2500000000000001E-2</v>
      </c>
      <c r="J45" s="18">
        <f t="shared" ref="J45" si="51">AVERAGE(J41:J44)</f>
        <v>4.7500000000000001E-2</v>
      </c>
      <c r="K45" s="18">
        <f t="shared" ref="K45" si="52">AVERAGE(K41:K44)</f>
        <v>0.13500000000000001</v>
      </c>
      <c r="L45" s="18">
        <f t="shared" ref="L45" si="53">AVERAGE(L41:L44)</f>
        <v>0.42000000000000004</v>
      </c>
      <c r="N45" s="23">
        <f>((H45*100)/B45)-100</f>
        <v>-98.761609907120743</v>
      </c>
      <c r="O45" s="23">
        <f t="shared" ref="O45:Q45" si="54">((I45*100)/C45)-100</f>
        <v>-98.753595397890706</v>
      </c>
      <c r="P45" s="23">
        <f t="shared" si="54"/>
        <v>-98.475120385232742</v>
      </c>
      <c r="Q45" s="23">
        <f t="shared" si="54"/>
        <v>-97.154899894625927</v>
      </c>
      <c r="R45" s="23">
        <f>((L45*100)/F45)-100</f>
        <v>-96.900369003690031</v>
      </c>
    </row>
    <row r="46" spans="1:30" x14ac:dyDescent="0.25">
      <c r="A46" s="19" t="s">
        <v>14</v>
      </c>
      <c r="B46" s="18">
        <f>STDEV(B41:B44)</f>
        <v>5.0000000000001155E-3</v>
      </c>
      <c r="C46" s="18">
        <f t="shared" ref="C46:F46" si="55">STDEV(C41:C44)</f>
        <v>8.3016062702748597E-2</v>
      </c>
      <c r="D46" s="18">
        <f t="shared" si="55"/>
        <v>0.5868844292817218</v>
      </c>
      <c r="E46" s="18">
        <f t="shared" si="55"/>
        <v>1.9556840235579973</v>
      </c>
      <c r="F46" s="18">
        <f t="shared" si="55"/>
        <v>4.998126315597343</v>
      </c>
      <c r="G46" s="15"/>
      <c r="H46" s="18">
        <f>STDEV(H41:H44)</f>
        <v>0</v>
      </c>
      <c r="I46" s="18">
        <f t="shared" ref="I46:L46" si="56">STDEV(I41:I44)</f>
        <v>5.000000000000001E-3</v>
      </c>
      <c r="J46" s="18">
        <f t="shared" si="56"/>
        <v>2.8722813232690141E-2</v>
      </c>
      <c r="K46" s="18">
        <f t="shared" si="56"/>
        <v>0.17823205847059803</v>
      </c>
      <c r="L46" s="18">
        <f t="shared" si="56"/>
        <v>0.61892379714038037</v>
      </c>
    </row>
    <row r="47" spans="1:30" x14ac:dyDescent="0.25">
      <c r="A47" s="19" t="s">
        <v>13</v>
      </c>
      <c r="B47" s="18">
        <f>MEDIAN(B41:B44)</f>
        <v>2.42</v>
      </c>
      <c r="C47" s="18">
        <f t="shared" ref="C47:F47" si="57">MEDIAN(C41:C44)</f>
        <v>2.585</v>
      </c>
      <c r="D47" s="18">
        <f t="shared" si="57"/>
        <v>2.9750000000000001</v>
      </c>
      <c r="E47" s="18">
        <f t="shared" si="57"/>
        <v>4.4649999999999999</v>
      </c>
      <c r="F47" s="18">
        <f t="shared" si="57"/>
        <v>13.135</v>
      </c>
      <c r="G47" s="15"/>
      <c r="H47" s="18">
        <f>MEDIAN(H41:H44)</f>
        <v>0.03</v>
      </c>
      <c r="I47" s="18">
        <f t="shared" ref="I47:L47" si="58">MEDIAN(I41:I44)</f>
        <v>0.03</v>
      </c>
      <c r="J47" s="18">
        <f t="shared" si="58"/>
        <v>3.5000000000000003E-2</v>
      </c>
      <c r="K47" s="18">
        <f t="shared" si="58"/>
        <v>5.5E-2</v>
      </c>
      <c r="L47" s="18">
        <f t="shared" si="58"/>
        <v>0.16</v>
      </c>
      <c r="N47" s="16"/>
      <c r="O47" s="16"/>
      <c r="P47" s="16"/>
      <c r="Q47" s="16"/>
      <c r="R47" s="16"/>
      <c r="W47" s="16"/>
      <c r="X47" s="16"/>
      <c r="Y47" s="16"/>
      <c r="Z47" s="16"/>
      <c r="AA47" s="16"/>
    </row>
    <row r="48" spans="1:30" x14ac:dyDescent="0.25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27" x14ac:dyDescent="0.25">
      <c r="A49" s="10" t="s">
        <v>4</v>
      </c>
      <c r="B49" s="8"/>
      <c r="C49" s="8"/>
      <c r="D49" s="7" t="s">
        <v>0</v>
      </c>
      <c r="E49" s="6"/>
      <c r="F49" s="8"/>
      <c r="G49" s="2"/>
      <c r="H49" s="8"/>
      <c r="I49" s="8"/>
      <c r="J49" s="4" t="s">
        <v>1</v>
      </c>
      <c r="K49" s="6"/>
      <c r="L49" s="8"/>
    </row>
    <row r="50" spans="1:27" x14ac:dyDescent="0.25">
      <c r="A50" s="10" t="s">
        <v>2</v>
      </c>
      <c r="B50" s="8"/>
      <c r="C50" s="8"/>
      <c r="D50" s="7" t="s">
        <v>3</v>
      </c>
      <c r="E50" s="6"/>
      <c r="F50" s="6"/>
      <c r="G50" s="2"/>
      <c r="H50" s="8"/>
      <c r="I50" s="8"/>
      <c r="J50" s="7" t="s">
        <v>3</v>
      </c>
      <c r="K50" s="6"/>
      <c r="L50" s="6"/>
    </row>
    <row r="51" spans="1:27" x14ac:dyDescent="0.25">
      <c r="A51" s="10" t="s">
        <v>5</v>
      </c>
      <c r="B51" s="8"/>
      <c r="C51" s="8"/>
      <c r="D51" s="9">
        <v>25</v>
      </c>
      <c r="E51" s="8"/>
      <c r="F51" s="8"/>
      <c r="G51" s="2"/>
      <c r="H51" s="8"/>
      <c r="I51" s="8"/>
      <c r="J51" s="9">
        <v>25</v>
      </c>
      <c r="K51" s="8"/>
      <c r="L51" s="8"/>
    </row>
    <row r="52" spans="1:27" x14ac:dyDescent="0.25">
      <c r="A52" s="10" t="s">
        <v>10</v>
      </c>
      <c r="B52" s="9">
        <v>90</v>
      </c>
      <c r="C52" s="7">
        <v>70</v>
      </c>
      <c r="D52" s="7">
        <v>50</v>
      </c>
      <c r="E52" s="7">
        <v>30</v>
      </c>
      <c r="F52" s="7">
        <v>10</v>
      </c>
      <c r="G52" s="2"/>
      <c r="H52" s="9">
        <v>90</v>
      </c>
      <c r="I52" s="7">
        <v>70</v>
      </c>
      <c r="J52" s="7">
        <v>50</v>
      </c>
      <c r="K52" s="7">
        <v>30</v>
      </c>
      <c r="L52" s="7">
        <v>10</v>
      </c>
    </row>
    <row r="53" spans="1:27" x14ac:dyDescent="0.25">
      <c r="A53" s="10" t="s">
        <v>6</v>
      </c>
      <c r="B53" s="14">
        <v>3.04</v>
      </c>
      <c r="C53" s="14">
        <v>3.2</v>
      </c>
      <c r="D53" s="14">
        <v>3.34</v>
      </c>
      <c r="E53" s="14">
        <v>3.89</v>
      </c>
      <c r="F53" s="14">
        <v>11.57</v>
      </c>
      <c r="G53" s="14"/>
      <c r="H53" s="14">
        <v>0.04</v>
      </c>
      <c r="I53" s="14">
        <v>0.04</v>
      </c>
      <c r="J53" s="14">
        <v>0.04</v>
      </c>
      <c r="K53" s="14">
        <v>0.04</v>
      </c>
      <c r="L53" s="14">
        <v>0.04</v>
      </c>
    </row>
    <row r="54" spans="1:27" x14ac:dyDescent="0.25">
      <c r="A54" s="10" t="s">
        <v>7</v>
      </c>
      <c r="B54" s="14">
        <v>3.04</v>
      </c>
      <c r="C54" s="14">
        <v>3.17</v>
      </c>
      <c r="D54" s="14">
        <v>3.3</v>
      </c>
      <c r="E54" s="14">
        <v>3.87</v>
      </c>
      <c r="F54" s="14">
        <v>11.69</v>
      </c>
      <c r="G54" s="14"/>
      <c r="H54" s="14">
        <v>0.04</v>
      </c>
      <c r="I54" s="14">
        <v>0.04</v>
      </c>
      <c r="J54" s="14">
        <v>0.04</v>
      </c>
      <c r="K54" s="14">
        <v>0.04</v>
      </c>
      <c r="L54" s="14">
        <v>0.04</v>
      </c>
    </row>
    <row r="55" spans="1:27" x14ac:dyDescent="0.25">
      <c r="A55" s="10" t="s">
        <v>8</v>
      </c>
      <c r="B55" s="14">
        <v>3.04</v>
      </c>
      <c r="C55" s="14">
        <v>3.37</v>
      </c>
      <c r="D55" s="14">
        <v>4.79</v>
      </c>
      <c r="E55" s="14">
        <v>8.6300000000000008</v>
      </c>
      <c r="F55" s="14">
        <v>23.28</v>
      </c>
      <c r="G55" s="14"/>
      <c r="H55" s="14">
        <v>0.04</v>
      </c>
      <c r="I55" s="14">
        <v>0.04</v>
      </c>
      <c r="J55" s="14">
        <v>0.1</v>
      </c>
      <c r="K55" s="14">
        <v>0.5</v>
      </c>
      <c r="L55" s="14">
        <v>1.67</v>
      </c>
    </row>
    <row r="56" spans="1:27" x14ac:dyDescent="0.25">
      <c r="A56" s="10" t="s">
        <v>9</v>
      </c>
      <c r="B56" s="14">
        <v>3.04</v>
      </c>
      <c r="C56" s="14">
        <v>3.25</v>
      </c>
      <c r="D56" s="14">
        <v>4.08</v>
      </c>
      <c r="E56" s="14">
        <v>7.23</v>
      </c>
      <c r="F56" s="14">
        <v>21.05</v>
      </c>
      <c r="G56" s="14"/>
      <c r="H56" s="14">
        <v>0.04</v>
      </c>
      <c r="I56" s="14">
        <v>0.04</v>
      </c>
      <c r="J56" s="14">
        <v>0.05</v>
      </c>
      <c r="K56" s="14">
        <v>0.1</v>
      </c>
      <c r="L56" s="14">
        <v>0.36</v>
      </c>
      <c r="N56" s="24" t="s">
        <v>19</v>
      </c>
      <c r="O56" s="24"/>
      <c r="P56" s="24"/>
      <c r="Q56" s="24"/>
      <c r="R56" s="24"/>
    </row>
    <row r="57" spans="1:27" x14ac:dyDescent="0.25">
      <c r="A57" s="19" t="s">
        <v>12</v>
      </c>
      <c r="B57" s="18">
        <f>AVERAGE(B53:B56)</f>
        <v>3.04</v>
      </c>
      <c r="C57" s="18">
        <f t="shared" ref="C57" si="59">AVERAGE(C53:C56)</f>
        <v>3.2475000000000001</v>
      </c>
      <c r="D57" s="18">
        <f t="shared" ref="D57" si="60">AVERAGE(D53:D56)</f>
        <v>3.8774999999999999</v>
      </c>
      <c r="E57" s="18">
        <f t="shared" ref="E57" si="61">AVERAGE(E53:E56)</f>
        <v>5.9050000000000002</v>
      </c>
      <c r="F57" s="18">
        <f t="shared" ref="F57" si="62">AVERAGE(F53:F56)</f>
        <v>16.897500000000001</v>
      </c>
      <c r="G57" s="15"/>
      <c r="H57" s="18">
        <f>AVERAGE(H53:H56)</f>
        <v>0.04</v>
      </c>
      <c r="I57" s="18">
        <f t="shared" ref="I57" si="63">AVERAGE(I53:I56)</f>
        <v>0.04</v>
      </c>
      <c r="J57" s="18">
        <f t="shared" ref="J57" si="64">AVERAGE(J53:J56)</f>
        <v>5.7499999999999996E-2</v>
      </c>
      <c r="K57" s="18">
        <f t="shared" ref="K57" si="65">AVERAGE(K53:K56)</f>
        <v>0.16999999999999998</v>
      </c>
      <c r="L57" s="18">
        <f t="shared" ref="L57" si="66">AVERAGE(L53:L56)</f>
        <v>0.52749999999999997</v>
      </c>
      <c r="N57" s="23">
        <f>((H57*100)/B57)-100</f>
        <v>-98.684210526315795</v>
      </c>
      <c r="O57" s="23">
        <f t="shared" ref="O57:Q57" si="67">((I57*100)/C57)-100</f>
        <v>-98.768283294842192</v>
      </c>
      <c r="P57" s="23">
        <f t="shared" si="67"/>
        <v>-98.517085751128306</v>
      </c>
      <c r="Q57" s="23">
        <f t="shared" si="67"/>
        <v>-97.121083827265025</v>
      </c>
      <c r="R57" s="23">
        <f>((L57*100)/F57)-100</f>
        <v>-96.878236425506728</v>
      </c>
      <c r="W57" s="16"/>
      <c r="X57" s="16"/>
      <c r="Y57" s="16"/>
      <c r="Z57" s="16"/>
      <c r="AA57" s="16"/>
    </row>
    <row r="58" spans="1:27" x14ac:dyDescent="0.25">
      <c r="A58" s="19" t="s">
        <v>14</v>
      </c>
      <c r="B58" s="18">
        <f>STDEV(B53:B56)</f>
        <v>0</v>
      </c>
      <c r="C58" s="18">
        <f t="shared" ref="C58:F58" si="68">STDEV(C53:C56)</f>
        <v>8.8081401744825441E-2</v>
      </c>
      <c r="D58" s="18">
        <f t="shared" si="68"/>
        <v>0.70618104383130098</v>
      </c>
      <c r="E58" s="18">
        <f t="shared" si="68"/>
        <v>2.4071213790196251</v>
      </c>
      <c r="F58" s="18">
        <f t="shared" si="68"/>
        <v>6.1503353567102339</v>
      </c>
      <c r="G58" s="15"/>
      <c r="H58" s="18">
        <f>STDEV(H53:H56)</f>
        <v>0</v>
      </c>
      <c r="I58" s="18">
        <f t="shared" ref="I58:L58" si="69">STDEV(I53:I56)</f>
        <v>0</v>
      </c>
      <c r="J58" s="18">
        <f t="shared" si="69"/>
        <v>2.8722813232690173E-2</v>
      </c>
      <c r="K58" s="18">
        <f t="shared" si="69"/>
        <v>0.22181073012818833</v>
      </c>
      <c r="L58" s="18">
        <f t="shared" si="69"/>
        <v>0.77646098850274936</v>
      </c>
      <c r="N58" s="16"/>
      <c r="O58" s="16"/>
      <c r="P58" s="16"/>
      <c r="Q58" s="16"/>
      <c r="R58" s="16"/>
      <c r="W58" s="16"/>
      <c r="X58" s="16"/>
      <c r="Y58" s="16"/>
      <c r="Z58" s="16"/>
      <c r="AA58" s="16"/>
    </row>
    <row r="59" spans="1:27" x14ac:dyDescent="0.25">
      <c r="A59" s="19" t="s">
        <v>13</v>
      </c>
      <c r="B59" s="18">
        <f>MEDIAN(B53:B56)</f>
        <v>3.04</v>
      </c>
      <c r="C59" s="18">
        <f t="shared" ref="C59:F59" si="70">MEDIAN(C53:C56)</f>
        <v>3.2250000000000001</v>
      </c>
      <c r="D59" s="18">
        <f t="shared" si="70"/>
        <v>3.71</v>
      </c>
      <c r="E59" s="18">
        <f t="shared" si="70"/>
        <v>5.5600000000000005</v>
      </c>
      <c r="F59" s="18">
        <f t="shared" si="70"/>
        <v>16.37</v>
      </c>
      <c r="G59" s="15"/>
      <c r="H59" s="18">
        <f>MEDIAN(H53:H56)</f>
        <v>0.04</v>
      </c>
      <c r="I59" s="18">
        <f t="shared" ref="I59:L59" si="71">MEDIAN(I53:I56)</f>
        <v>0.04</v>
      </c>
      <c r="J59" s="18">
        <f t="shared" si="71"/>
        <v>4.4999999999999998E-2</v>
      </c>
      <c r="K59" s="18">
        <f t="shared" si="71"/>
        <v>7.0000000000000007E-2</v>
      </c>
      <c r="L59" s="18">
        <f t="shared" si="71"/>
        <v>0.2</v>
      </c>
      <c r="N59" s="16"/>
      <c r="O59" s="16"/>
      <c r="P59" s="16"/>
      <c r="Q59" s="16"/>
      <c r="R59" s="16"/>
      <c r="W59" s="16"/>
      <c r="X59" s="16"/>
      <c r="Y59" s="16"/>
      <c r="Z59" s="16"/>
      <c r="AA59" s="16"/>
    </row>
  </sheetData>
  <mergeCells count="14">
    <mergeCell ref="N56:R56"/>
    <mergeCell ref="N1:U2"/>
    <mergeCell ref="W1:AD2"/>
    <mergeCell ref="N3:R3"/>
    <mergeCell ref="W3:AA3"/>
    <mergeCell ref="N15:R15"/>
    <mergeCell ref="W15:AA15"/>
    <mergeCell ref="N27:R27"/>
    <mergeCell ref="W27:AA27"/>
    <mergeCell ref="N39:R39"/>
    <mergeCell ref="W39:AA39"/>
    <mergeCell ref="N20:R20"/>
    <mergeCell ref="N32:R32"/>
    <mergeCell ref="N44:R44"/>
  </mergeCells>
  <pageMargins left="0.75" right="0.75" top="1" bottom="1" header="0.5" footer="0.5"/>
  <pageSetup paperSize="9" orientation="portrait" horizontalDpi="4294967292" verticalDpi="4294967292"/>
  <ignoredErrors>
    <ignoredError sqref="B9:B11" formulaRange="1"/>
  </ignoredErrors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75"/>
  <sheetViews>
    <sheetView workbookViewId="0">
      <selection activeCell="S83" sqref="S83"/>
    </sheetView>
  </sheetViews>
  <sheetFormatPr defaultColWidth="11" defaultRowHeight="15.75" x14ac:dyDescent="0.25"/>
  <cols>
    <col min="1" max="1" width="19" customWidth="1"/>
    <col min="2" max="11" width="10.875" style="1"/>
  </cols>
  <sheetData>
    <row r="1" spans="1:30" x14ac:dyDescent="0.25">
      <c r="A1" s="10" t="s">
        <v>4</v>
      </c>
      <c r="D1" s="4" t="s">
        <v>0</v>
      </c>
      <c r="E1" s="2"/>
      <c r="G1" s="2"/>
      <c r="J1" s="4" t="s">
        <v>1</v>
      </c>
      <c r="K1" s="2"/>
      <c r="L1" s="1"/>
      <c r="M1" s="3"/>
      <c r="N1" s="25" t="s">
        <v>0</v>
      </c>
      <c r="O1" s="25"/>
      <c r="P1" s="25"/>
      <c r="Q1" s="25"/>
      <c r="R1" s="25"/>
      <c r="S1" s="25"/>
      <c r="T1" s="25"/>
      <c r="U1" s="25"/>
      <c r="W1" s="25" t="s">
        <v>1</v>
      </c>
      <c r="X1" s="25"/>
      <c r="Y1" s="25"/>
      <c r="Z1" s="25"/>
      <c r="AA1" s="25"/>
      <c r="AB1" s="25"/>
      <c r="AC1" s="25"/>
      <c r="AD1" s="25"/>
    </row>
    <row r="2" spans="1:30" x14ac:dyDescent="0.25">
      <c r="A2" s="10" t="s">
        <v>2</v>
      </c>
      <c r="D2" s="4" t="s">
        <v>3</v>
      </c>
      <c r="E2" s="2"/>
      <c r="F2" s="2"/>
      <c r="G2" s="2"/>
      <c r="J2" s="4" t="s">
        <v>3</v>
      </c>
      <c r="K2" s="2"/>
      <c r="L2" s="2"/>
      <c r="M2" s="3"/>
      <c r="N2" s="25"/>
      <c r="O2" s="25"/>
      <c r="P2" s="25"/>
      <c r="Q2" s="25"/>
      <c r="R2" s="25"/>
      <c r="S2" s="25"/>
      <c r="T2" s="25"/>
      <c r="U2" s="25"/>
      <c r="W2" s="25"/>
      <c r="X2" s="25"/>
      <c r="Y2" s="25"/>
      <c r="Z2" s="25"/>
      <c r="AA2" s="25"/>
      <c r="AB2" s="25"/>
      <c r="AC2" s="25"/>
      <c r="AD2" s="25"/>
    </row>
    <row r="3" spans="1:30" x14ac:dyDescent="0.25">
      <c r="A3" s="10" t="s">
        <v>5</v>
      </c>
      <c r="D3" s="5">
        <v>1</v>
      </c>
      <c r="J3" s="5">
        <v>1</v>
      </c>
      <c r="L3" s="1"/>
      <c r="M3" s="3"/>
      <c r="N3" s="26" t="s">
        <v>15</v>
      </c>
      <c r="O3" s="26"/>
      <c r="P3" s="26"/>
      <c r="Q3" s="26"/>
      <c r="R3" s="26"/>
      <c r="W3" s="26" t="s">
        <v>15</v>
      </c>
      <c r="X3" s="26"/>
      <c r="Y3" s="26"/>
      <c r="Z3" s="26"/>
      <c r="AA3" s="26"/>
    </row>
    <row r="4" spans="1:30" x14ac:dyDescent="0.25">
      <c r="A4" s="10" t="s">
        <v>10</v>
      </c>
      <c r="B4" s="5">
        <v>90</v>
      </c>
      <c r="C4" s="4">
        <v>70</v>
      </c>
      <c r="D4" s="4">
        <v>50</v>
      </c>
      <c r="E4" s="4">
        <v>30</v>
      </c>
      <c r="F4" s="4">
        <v>10</v>
      </c>
      <c r="G4" s="2"/>
      <c r="H4" s="5">
        <v>90</v>
      </c>
      <c r="I4" s="4">
        <v>70</v>
      </c>
      <c r="J4" s="4">
        <v>50</v>
      </c>
      <c r="K4" s="4">
        <v>30</v>
      </c>
      <c r="L4" s="4">
        <v>10</v>
      </c>
      <c r="M4" s="3"/>
      <c r="N4" s="16">
        <f t="shared" ref="N4:R7" si="0">B53/B5</f>
        <v>24.428571428571427</v>
      </c>
      <c r="O4" s="16">
        <f t="shared" si="0"/>
        <v>24.948275862068968</v>
      </c>
      <c r="P4" s="16">
        <f t="shared" si="0"/>
        <v>24.146341463414636</v>
      </c>
      <c r="Q4" s="16">
        <f t="shared" si="0"/>
        <v>24.807339449541281</v>
      </c>
      <c r="R4" s="16">
        <f t="shared" si="0"/>
        <v>24.917098445595858</v>
      </c>
      <c r="S4" s="17" t="s">
        <v>12</v>
      </c>
      <c r="T4" s="17" t="s">
        <v>14</v>
      </c>
      <c r="U4" s="17" t="s">
        <v>13</v>
      </c>
      <c r="W4" s="16">
        <f t="shared" ref="W4:AA7" si="1">H53/H5</f>
        <v>39.166666666666671</v>
      </c>
      <c r="X4" s="16">
        <f t="shared" si="1"/>
        <v>34.833333333333336</v>
      </c>
      <c r="Y4" s="16">
        <f t="shared" si="1"/>
        <v>27.718749999999996</v>
      </c>
      <c r="Z4" s="16">
        <f t="shared" si="1"/>
        <v>26.739130434782609</v>
      </c>
      <c r="AA4" s="16">
        <f t="shared" si="1"/>
        <v>25.294117647058819</v>
      </c>
      <c r="AB4" s="17" t="s">
        <v>12</v>
      </c>
      <c r="AC4" s="17" t="s">
        <v>14</v>
      </c>
      <c r="AD4" s="17" t="s">
        <v>13</v>
      </c>
    </row>
    <row r="5" spans="1:30" x14ac:dyDescent="0.25">
      <c r="A5" s="10" t="s">
        <v>6</v>
      </c>
      <c r="B5" s="14">
        <v>0.28000000000000003</v>
      </c>
      <c r="C5" s="15">
        <v>0.57999999999999996</v>
      </c>
      <c r="D5" s="15">
        <v>0.82</v>
      </c>
      <c r="E5" s="15">
        <v>1.0900000000000001</v>
      </c>
      <c r="F5" s="15">
        <v>1.93</v>
      </c>
      <c r="G5" s="15"/>
      <c r="H5" s="14">
        <v>0.12</v>
      </c>
      <c r="I5" s="15">
        <v>0.18</v>
      </c>
      <c r="J5" s="15">
        <v>0.32</v>
      </c>
      <c r="K5" s="15">
        <v>0.46</v>
      </c>
      <c r="L5" s="15">
        <v>0.68</v>
      </c>
      <c r="M5" s="3"/>
      <c r="N5" s="16">
        <f t="shared" si="0"/>
        <v>24.357142857142854</v>
      </c>
      <c r="O5" s="16">
        <f t="shared" si="0"/>
        <v>25.293103448275865</v>
      </c>
      <c r="P5" s="16">
        <f t="shared" si="0"/>
        <v>24.439024390243905</v>
      </c>
      <c r="Q5" s="16">
        <f t="shared" si="0"/>
        <v>24.88990825688073</v>
      </c>
      <c r="R5" s="16">
        <f t="shared" si="0"/>
        <v>25.035532994923859</v>
      </c>
      <c r="S5" s="18">
        <f>AVERAGE(N4:R7)</f>
        <v>24.989105764993376</v>
      </c>
      <c r="T5" s="18">
        <f>STDEV(N4:R7)</f>
        <v>0.42982511843372551</v>
      </c>
      <c r="U5" s="18">
        <f>MEDIAN(N4:R7)</f>
        <v>25.006070859872608</v>
      </c>
      <c r="W5" s="16">
        <f t="shared" si="1"/>
        <v>39.166666666666671</v>
      </c>
      <c r="X5" s="16">
        <f t="shared" si="1"/>
        <v>32.94736842105263</v>
      </c>
      <c r="Y5" s="16">
        <f t="shared" si="1"/>
        <v>27.968749999999996</v>
      </c>
      <c r="Z5" s="16">
        <f t="shared" si="1"/>
        <v>27.063829787234045</v>
      </c>
      <c r="AA5" s="16">
        <f t="shared" si="1"/>
        <v>25.542857142857144</v>
      </c>
      <c r="AB5" s="18">
        <f>AVERAGE(W4:AA7)</f>
        <v>29.335517189466195</v>
      </c>
      <c r="AC5" s="18">
        <f>STDEV(W4:AA7)</f>
        <v>4.637958114481374</v>
      </c>
      <c r="AD5" s="18">
        <f>MEDIAN(W4:AA7)</f>
        <v>27.391289893617021</v>
      </c>
    </row>
    <row r="6" spans="1:30" x14ac:dyDescent="0.25">
      <c r="A6" s="10" t="s">
        <v>7</v>
      </c>
      <c r="B6" s="14">
        <v>0.28000000000000003</v>
      </c>
      <c r="C6" s="15">
        <v>0.57999999999999996</v>
      </c>
      <c r="D6" s="15">
        <v>0.82</v>
      </c>
      <c r="E6" s="15">
        <v>1.0900000000000001</v>
      </c>
      <c r="F6" s="15">
        <v>1.97</v>
      </c>
      <c r="G6" s="15"/>
      <c r="H6" s="14">
        <v>0.12</v>
      </c>
      <c r="I6" s="15">
        <v>0.19</v>
      </c>
      <c r="J6" s="15">
        <v>0.32</v>
      </c>
      <c r="K6" s="15">
        <v>0.47</v>
      </c>
      <c r="L6" s="15">
        <v>0.7</v>
      </c>
      <c r="M6" s="3"/>
      <c r="N6" s="16">
        <f t="shared" si="0"/>
        <v>25.939393939393941</v>
      </c>
      <c r="O6" s="16">
        <f t="shared" si="0"/>
        <v>25.405063291139239</v>
      </c>
      <c r="P6" s="16">
        <f t="shared" si="0"/>
        <v>25.133928571428569</v>
      </c>
      <c r="Q6" s="16">
        <f t="shared" si="0"/>
        <v>24.98089171974522</v>
      </c>
      <c r="R6" s="16">
        <f t="shared" si="0"/>
        <v>25.031249999999996</v>
      </c>
      <c r="W6" s="16">
        <f t="shared" si="1"/>
        <v>33.749999999999993</v>
      </c>
      <c r="X6" s="16">
        <f t="shared" si="1"/>
        <v>30.586956521739129</v>
      </c>
      <c r="Y6" s="16">
        <f t="shared" si="1"/>
        <v>26.526315789473685</v>
      </c>
      <c r="Z6" s="16">
        <f t="shared" si="1"/>
        <v>25.46902654867257</v>
      </c>
      <c r="AA6" s="16">
        <f t="shared" si="1"/>
        <v>24.641025641025639</v>
      </c>
    </row>
    <row r="7" spans="1:30" x14ac:dyDescent="0.25">
      <c r="A7" s="10" t="s">
        <v>8</v>
      </c>
      <c r="B7" s="14">
        <v>0.33</v>
      </c>
      <c r="C7" s="15">
        <v>0.79</v>
      </c>
      <c r="D7" s="15">
        <v>1.1200000000000001</v>
      </c>
      <c r="E7" s="15">
        <v>1.57</v>
      </c>
      <c r="F7" s="15">
        <v>3.2</v>
      </c>
      <c r="G7" s="15"/>
      <c r="H7" s="14">
        <v>0.28000000000000003</v>
      </c>
      <c r="I7" s="15">
        <v>0.46</v>
      </c>
      <c r="J7" s="15">
        <v>0.76</v>
      </c>
      <c r="K7" s="15">
        <v>1.1299999999999999</v>
      </c>
      <c r="L7" s="15">
        <v>1.56</v>
      </c>
      <c r="M7" s="3"/>
      <c r="N7" s="16">
        <f t="shared" si="0"/>
        <v>25.624999999999996</v>
      </c>
      <c r="O7" s="16">
        <f t="shared" si="0"/>
        <v>25.092105263157894</v>
      </c>
      <c r="P7" s="16">
        <f t="shared" si="0"/>
        <v>24.887850467289717</v>
      </c>
      <c r="Q7" s="16">
        <f t="shared" si="0"/>
        <v>25.301369863013697</v>
      </c>
      <c r="R7" s="16">
        <f t="shared" si="0"/>
        <v>25.122923588039871</v>
      </c>
      <c r="W7" s="16">
        <f t="shared" si="1"/>
        <v>33.520000000000003</v>
      </c>
      <c r="X7" s="16">
        <f t="shared" si="1"/>
        <v>28.86046511627907</v>
      </c>
      <c r="Y7" s="16">
        <f t="shared" si="1"/>
        <v>26.057971014492757</v>
      </c>
      <c r="Z7" s="16">
        <f t="shared" si="1"/>
        <v>25.637254901960784</v>
      </c>
      <c r="AA7" s="16">
        <f t="shared" si="1"/>
        <v>25.219858156028373</v>
      </c>
    </row>
    <row r="8" spans="1:30" x14ac:dyDescent="0.25">
      <c r="A8" s="10" t="s">
        <v>9</v>
      </c>
      <c r="B8" s="14">
        <v>0.32</v>
      </c>
      <c r="C8" s="15">
        <v>0.76</v>
      </c>
      <c r="D8" s="15">
        <v>1.07</v>
      </c>
      <c r="E8" s="15">
        <v>1.46</v>
      </c>
      <c r="F8" s="15">
        <v>3.01</v>
      </c>
      <c r="G8" s="15"/>
      <c r="H8" s="14">
        <v>0.25</v>
      </c>
      <c r="I8" s="15">
        <v>0.43</v>
      </c>
      <c r="J8" s="15">
        <v>0.69</v>
      </c>
      <c r="K8" s="15">
        <v>1.02</v>
      </c>
      <c r="L8" s="15">
        <v>1.41</v>
      </c>
      <c r="M8" s="3"/>
      <c r="N8" s="24" t="s">
        <v>19</v>
      </c>
      <c r="O8" s="24"/>
      <c r="P8" s="24"/>
      <c r="Q8" s="24"/>
      <c r="R8" s="24"/>
      <c r="W8" s="20"/>
      <c r="X8" s="20"/>
      <c r="Y8" s="20"/>
      <c r="Z8" s="20"/>
      <c r="AA8" s="20"/>
    </row>
    <row r="9" spans="1:30" x14ac:dyDescent="0.25">
      <c r="A9" s="19" t="s">
        <v>12</v>
      </c>
      <c r="B9" s="18">
        <f>AVERAGE(B5:B8)</f>
        <v>0.30250000000000005</v>
      </c>
      <c r="C9" s="18">
        <f t="shared" ref="C9:F9" si="2">AVERAGE(C5:C8)</f>
        <v>0.67749999999999999</v>
      </c>
      <c r="D9" s="18">
        <f t="shared" si="2"/>
        <v>0.95750000000000002</v>
      </c>
      <c r="E9" s="18">
        <f t="shared" si="2"/>
        <v>1.3025</v>
      </c>
      <c r="F9" s="18">
        <f t="shared" si="2"/>
        <v>2.5274999999999999</v>
      </c>
      <c r="G9" s="15"/>
      <c r="H9" s="18">
        <f>AVERAGE(H5:H8)</f>
        <v>0.1925</v>
      </c>
      <c r="I9" s="18">
        <f t="shared" ref="I9:L9" si="3">AVERAGE(I5:I8)</f>
        <v>0.315</v>
      </c>
      <c r="J9" s="18">
        <f t="shared" si="3"/>
        <v>0.52249999999999996</v>
      </c>
      <c r="K9" s="18">
        <f t="shared" si="3"/>
        <v>0.76999999999999991</v>
      </c>
      <c r="L9" s="18">
        <f t="shared" si="3"/>
        <v>1.0874999999999999</v>
      </c>
      <c r="N9" s="23">
        <f>((H9*100)/B9)-100</f>
        <v>-36.363636363636374</v>
      </c>
      <c r="O9" s="23">
        <f t="shared" ref="O9" si="4">((I9*100)/C9)-100</f>
        <v>-53.505535055350556</v>
      </c>
      <c r="P9" s="23">
        <f t="shared" ref="P9" si="5">((J9*100)/D9)-100</f>
        <v>-45.430809399477809</v>
      </c>
      <c r="Q9" s="23">
        <f t="shared" ref="Q9" si="6">((K9*100)/E9)-100</f>
        <v>-40.88291746641076</v>
      </c>
      <c r="R9" s="23">
        <f>((L9*100)/F9)-100</f>
        <v>-56.973293768546</v>
      </c>
      <c r="W9" s="16"/>
      <c r="X9" s="16"/>
      <c r="Y9" s="16"/>
      <c r="Z9" s="16"/>
      <c r="AA9" s="16"/>
    </row>
    <row r="10" spans="1:30" x14ac:dyDescent="0.25">
      <c r="A10" s="19" t="s">
        <v>14</v>
      </c>
      <c r="B10" s="18">
        <f>STDEV(B5:B8)</f>
        <v>2.6299556396765827E-2</v>
      </c>
      <c r="C10" s="18">
        <f t="shared" ref="C10:F10" si="7">STDEV(C5:C8)</f>
        <v>0.11324751652906098</v>
      </c>
      <c r="D10" s="18">
        <f t="shared" si="7"/>
        <v>0.16007810593582056</v>
      </c>
      <c r="E10" s="18">
        <f t="shared" si="7"/>
        <v>0.24944939366532912</v>
      </c>
      <c r="F10" s="18">
        <f t="shared" si="7"/>
        <v>0.67153431284881848</v>
      </c>
      <c r="G10" s="15"/>
      <c r="H10" s="18">
        <f>STDEV(H5:H8)</f>
        <v>8.4606934309980411E-2</v>
      </c>
      <c r="I10" s="18">
        <f t="shared" ref="I10:L10" si="8">STDEV(I5:I8)</f>
        <v>0.15066519173319357</v>
      </c>
      <c r="J10" s="18">
        <f t="shared" si="8"/>
        <v>0.23556669260883789</v>
      </c>
      <c r="K10" s="18">
        <f t="shared" si="8"/>
        <v>0.35505868059613283</v>
      </c>
      <c r="L10" s="18">
        <f t="shared" si="8"/>
        <v>0.46313245045739032</v>
      </c>
    </row>
    <row r="11" spans="1:30" x14ac:dyDescent="0.25">
      <c r="A11" s="19" t="s">
        <v>13</v>
      </c>
      <c r="B11" s="18">
        <f>MEDIAN(B5:B8)</f>
        <v>0.30000000000000004</v>
      </c>
      <c r="C11" s="18">
        <f t="shared" ref="C11:F11" si="9">MEDIAN(C5:C8)</f>
        <v>0.66999999999999993</v>
      </c>
      <c r="D11" s="18">
        <f t="shared" si="9"/>
        <v>0.94500000000000006</v>
      </c>
      <c r="E11" s="18">
        <f t="shared" si="9"/>
        <v>1.2749999999999999</v>
      </c>
      <c r="F11" s="18">
        <f t="shared" si="9"/>
        <v>2.4899999999999998</v>
      </c>
      <c r="G11" s="15"/>
      <c r="H11" s="18">
        <f>MEDIAN(H5:H8)</f>
        <v>0.185</v>
      </c>
      <c r="I11" s="18">
        <f t="shared" ref="I11:L11" si="10">MEDIAN(I5:I8)</f>
        <v>0.31</v>
      </c>
      <c r="J11" s="18">
        <f t="shared" si="10"/>
        <v>0.505</v>
      </c>
      <c r="K11" s="18">
        <f t="shared" si="10"/>
        <v>0.745</v>
      </c>
      <c r="L11" s="18">
        <f t="shared" si="10"/>
        <v>1.0549999999999999</v>
      </c>
    </row>
    <row r="12" spans="1:30" x14ac:dyDescent="0.25">
      <c r="A12" s="10"/>
      <c r="C12" s="2"/>
      <c r="D12" s="2"/>
      <c r="E12" s="2"/>
      <c r="F12" s="2"/>
      <c r="G12" s="2"/>
      <c r="I12" s="2"/>
      <c r="J12" s="2"/>
      <c r="K12" s="2"/>
      <c r="L12" s="2"/>
      <c r="M12" s="3"/>
    </row>
    <row r="13" spans="1:30" x14ac:dyDescent="0.25">
      <c r="A13" s="10" t="s">
        <v>4</v>
      </c>
      <c r="D13" s="4" t="s">
        <v>0</v>
      </c>
      <c r="E13" s="2"/>
      <c r="G13" s="2"/>
      <c r="J13" s="4" t="s">
        <v>1</v>
      </c>
      <c r="K13" s="2"/>
      <c r="L13" s="1"/>
      <c r="M13" s="3"/>
    </row>
    <row r="14" spans="1:30" x14ac:dyDescent="0.25">
      <c r="A14" s="10" t="s">
        <v>2</v>
      </c>
      <c r="D14" s="7" t="s">
        <v>3</v>
      </c>
      <c r="E14" s="2"/>
      <c r="F14" s="2"/>
      <c r="G14" s="2"/>
      <c r="J14" s="7" t="s">
        <v>3</v>
      </c>
      <c r="K14" s="2"/>
      <c r="L14" s="2"/>
      <c r="M14" s="3"/>
    </row>
    <row r="15" spans="1:30" x14ac:dyDescent="0.25">
      <c r="A15" s="10" t="s">
        <v>5</v>
      </c>
      <c r="D15" s="5">
        <v>5</v>
      </c>
      <c r="G15" s="2"/>
      <c r="J15" s="5">
        <v>5</v>
      </c>
      <c r="L15" s="1"/>
      <c r="M15" s="3"/>
      <c r="N15" s="26" t="s">
        <v>16</v>
      </c>
      <c r="O15" s="26"/>
      <c r="P15" s="26"/>
      <c r="Q15" s="26"/>
      <c r="R15" s="26"/>
      <c r="S15" s="21"/>
      <c r="T15" s="21"/>
      <c r="U15" s="21"/>
      <c r="V15" s="21"/>
      <c r="W15" s="26" t="s">
        <v>16</v>
      </c>
      <c r="X15" s="26"/>
      <c r="Y15" s="26"/>
      <c r="Z15" s="26"/>
      <c r="AA15" s="26"/>
    </row>
    <row r="16" spans="1:30" x14ac:dyDescent="0.25">
      <c r="A16" s="10" t="s">
        <v>10</v>
      </c>
      <c r="B16" s="5">
        <v>90</v>
      </c>
      <c r="C16" s="4">
        <v>70</v>
      </c>
      <c r="D16" s="4">
        <v>50</v>
      </c>
      <c r="E16" s="4">
        <v>30</v>
      </c>
      <c r="F16" s="4">
        <v>10</v>
      </c>
      <c r="G16" s="2"/>
      <c r="H16" s="5">
        <v>90</v>
      </c>
      <c r="I16" s="4">
        <v>70</v>
      </c>
      <c r="J16" s="4">
        <v>50</v>
      </c>
      <c r="K16" s="4">
        <v>30</v>
      </c>
      <c r="L16" s="4">
        <v>10</v>
      </c>
      <c r="M16" s="3"/>
      <c r="N16" s="16">
        <f t="shared" ref="N16:R19" si="11">B53/B17</f>
        <v>4.992700729927007</v>
      </c>
      <c r="O16" s="16">
        <f t="shared" si="11"/>
        <v>5.0418118466898951</v>
      </c>
      <c r="P16" s="16">
        <f t="shared" si="11"/>
        <v>5</v>
      </c>
      <c r="Q16" s="16">
        <f t="shared" si="11"/>
        <v>5.0542056074766357</v>
      </c>
      <c r="R16" s="16">
        <f t="shared" si="11"/>
        <v>5.0093750000000004</v>
      </c>
      <c r="S16" s="17" t="s">
        <v>12</v>
      </c>
      <c r="T16" s="17" t="s">
        <v>14</v>
      </c>
      <c r="U16" s="17" t="s">
        <v>13</v>
      </c>
      <c r="W16" s="16">
        <f t="shared" ref="W16:AA19" si="12">H53/H17</f>
        <v>4.8453608247422686</v>
      </c>
      <c r="X16" s="16">
        <f t="shared" si="12"/>
        <v>4.8984375</v>
      </c>
      <c r="Y16" s="16">
        <f t="shared" si="12"/>
        <v>4.820652173913043</v>
      </c>
      <c r="Z16" s="16">
        <f t="shared" si="12"/>
        <v>4.9797570850202426</v>
      </c>
      <c r="AA16" s="16">
        <f t="shared" si="12"/>
        <v>4.9142857142857137</v>
      </c>
      <c r="AB16" s="17" t="s">
        <v>12</v>
      </c>
      <c r="AC16" s="17" t="s">
        <v>14</v>
      </c>
      <c r="AD16" s="17" t="s">
        <v>13</v>
      </c>
    </row>
    <row r="17" spans="1:30" x14ac:dyDescent="0.25">
      <c r="A17" s="10" t="s">
        <v>6</v>
      </c>
      <c r="B17" s="14">
        <v>1.37</v>
      </c>
      <c r="C17" s="14">
        <v>2.87</v>
      </c>
      <c r="D17" s="14">
        <v>3.96</v>
      </c>
      <c r="E17" s="14">
        <v>5.35</v>
      </c>
      <c r="F17" s="14">
        <v>9.6</v>
      </c>
      <c r="G17" s="15"/>
      <c r="H17" s="14">
        <v>0.97</v>
      </c>
      <c r="I17" s="15">
        <v>1.28</v>
      </c>
      <c r="J17" s="15">
        <v>1.84</v>
      </c>
      <c r="K17" s="15">
        <v>2.4700000000000002</v>
      </c>
      <c r="L17" s="15">
        <v>3.5</v>
      </c>
      <c r="M17" s="3"/>
      <c r="N17" s="16">
        <f t="shared" si="11"/>
        <v>4.9781021897810218</v>
      </c>
      <c r="O17" s="16">
        <f t="shared" si="11"/>
        <v>5.0586206896551724</v>
      </c>
      <c r="P17" s="16">
        <f t="shared" si="11"/>
        <v>5.01</v>
      </c>
      <c r="Q17" s="16">
        <f t="shared" si="11"/>
        <v>5.0240740740740737</v>
      </c>
      <c r="R17" s="16">
        <f t="shared" si="11"/>
        <v>5.0326530612244893</v>
      </c>
      <c r="S17" s="18">
        <f>AVERAGE(N16:R19)</f>
        <v>5.024673547705774</v>
      </c>
      <c r="T17" s="18">
        <f>STDEV(N16:R19)</f>
        <v>3.2568814005405733E-2</v>
      </c>
      <c r="U17" s="18">
        <f>MEDIAN(N16:R19)</f>
        <v>5.0164911517750816</v>
      </c>
      <c r="W17" s="16">
        <f t="shared" si="12"/>
        <v>4.8453608247422686</v>
      </c>
      <c r="X17" s="16">
        <f t="shared" si="12"/>
        <v>4.8153846153846152</v>
      </c>
      <c r="Y17" s="16">
        <f t="shared" si="12"/>
        <v>4.8641304347826084</v>
      </c>
      <c r="Z17" s="16">
        <f t="shared" si="12"/>
        <v>4.96875</v>
      </c>
      <c r="AA17" s="16">
        <f t="shared" si="12"/>
        <v>4.9805013927576605</v>
      </c>
      <c r="AB17" s="18">
        <f>AVERAGE(W16:AA19)</f>
        <v>4.9450136832270806</v>
      </c>
      <c r="AC17" s="18">
        <f>STDEV(W16:AA19)</f>
        <v>7.4959622624994338E-2</v>
      </c>
      <c r="AD17" s="18">
        <f>MEDIAN(W16:AA19)</f>
        <v>4.9742535425101213</v>
      </c>
    </row>
    <row r="18" spans="1:30" x14ac:dyDescent="0.25">
      <c r="A18" s="10" t="s">
        <v>7</v>
      </c>
      <c r="B18" s="14">
        <v>1.37</v>
      </c>
      <c r="C18" s="14">
        <v>2.9</v>
      </c>
      <c r="D18" s="14">
        <v>4</v>
      </c>
      <c r="E18" s="14">
        <v>5.4</v>
      </c>
      <c r="F18" s="14">
        <v>9.8000000000000007</v>
      </c>
      <c r="G18" s="15"/>
      <c r="H18" s="14">
        <v>0.97</v>
      </c>
      <c r="I18" s="15">
        <v>1.3</v>
      </c>
      <c r="J18" s="15">
        <v>1.84</v>
      </c>
      <c r="K18" s="15">
        <v>2.56</v>
      </c>
      <c r="L18" s="15">
        <v>3.59</v>
      </c>
      <c r="M18" s="3"/>
      <c r="N18" s="16">
        <f t="shared" si="11"/>
        <v>5.0650887573964498</v>
      </c>
      <c r="O18" s="16">
        <f t="shared" si="11"/>
        <v>5.0049875311720697</v>
      </c>
      <c r="P18" s="16">
        <f t="shared" si="11"/>
        <v>4.9911347517730498</v>
      </c>
      <c r="Q18" s="16">
        <f t="shared" si="11"/>
        <v>5.0089399744572161</v>
      </c>
      <c r="R18" s="16">
        <f t="shared" si="11"/>
        <v>4.984443061605476</v>
      </c>
      <c r="W18" s="16">
        <f t="shared" si="12"/>
        <v>4.921875</v>
      </c>
      <c r="X18" s="16">
        <f t="shared" si="12"/>
        <v>5.0250000000000004</v>
      </c>
      <c r="Y18" s="16">
        <f t="shared" si="12"/>
        <v>5.0024813895781639</v>
      </c>
      <c r="Z18" s="16">
        <f t="shared" si="12"/>
        <v>5.0052173913043481</v>
      </c>
      <c r="AA18" s="16">
        <f t="shared" si="12"/>
        <v>5.005208333333333</v>
      </c>
    </row>
    <row r="19" spans="1:30" x14ac:dyDescent="0.25">
      <c r="A19" s="10" t="s">
        <v>8</v>
      </c>
      <c r="B19" s="14">
        <v>1.69</v>
      </c>
      <c r="C19" s="14">
        <v>4.01</v>
      </c>
      <c r="D19" s="14">
        <v>5.64</v>
      </c>
      <c r="E19" s="14">
        <v>7.83</v>
      </c>
      <c r="F19" s="14">
        <v>16.07</v>
      </c>
      <c r="G19" s="15"/>
      <c r="H19" s="14">
        <v>1.92</v>
      </c>
      <c r="I19" s="15">
        <v>2.8</v>
      </c>
      <c r="J19" s="15">
        <v>4.03</v>
      </c>
      <c r="K19" s="15">
        <v>5.75</v>
      </c>
      <c r="L19" s="15">
        <v>7.68</v>
      </c>
      <c r="M19" s="3"/>
      <c r="N19" s="16">
        <f t="shared" si="11"/>
        <v>5.0931677018633534</v>
      </c>
      <c r="O19" s="16">
        <f t="shared" si="11"/>
        <v>5.0853333333333337</v>
      </c>
      <c r="P19" s="16">
        <f t="shared" si="11"/>
        <v>5.0150659133709983</v>
      </c>
      <c r="Q19" s="16">
        <f t="shared" si="11"/>
        <v>5.0258503401360546</v>
      </c>
      <c r="R19" s="16">
        <f t="shared" si="11"/>
        <v>5.0179163901791641</v>
      </c>
      <c r="W19" s="16">
        <f t="shared" si="12"/>
        <v>4.9294117647058826</v>
      </c>
      <c r="X19" s="16">
        <f t="shared" si="12"/>
        <v>5.004032258064516</v>
      </c>
      <c r="Y19" s="16">
        <f t="shared" si="12"/>
        <v>4.9944444444444445</v>
      </c>
      <c r="Z19" s="16">
        <f t="shared" si="12"/>
        <v>5.0288461538461533</v>
      </c>
      <c r="AA19" s="16">
        <f t="shared" si="12"/>
        <v>5.0511363636363642</v>
      </c>
    </row>
    <row r="20" spans="1:30" x14ac:dyDescent="0.25">
      <c r="A20" s="10" t="s">
        <v>9</v>
      </c>
      <c r="B20" s="14">
        <v>1.61</v>
      </c>
      <c r="C20" s="14">
        <v>3.75</v>
      </c>
      <c r="D20" s="14">
        <v>5.31</v>
      </c>
      <c r="E20" s="14">
        <v>7.35</v>
      </c>
      <c r="F20" s="14">
        <v>15.07</v>
      </c>
      <c r="G20" s="15"/>
      <c r="H20" s="14">
        <v>1.7</v>
      </c>
      <c r="I20" s="15">
        <v>2.48</v>
      </c>
      <c r="J20" s="15">
        <v>3.6</v>
      </c>
      <c r="K20" s="15">
        <v>5.2</v>
      </c>
      <c r="L20" s="15">
        <v>7.04</v>
      </c>
      <c r="M20" s="3"/>
      <c r="N20" s="24" t="s">
        <v>19</v>
      </c>
      <c r="O20" s="24"/>
      <c r="P20" s="24"/>
      <c r="Q20" s="24"/>
      <c r="R20" s="24"/>
      <c r="W20" s="20"/>
      <c r="X20" s="20"/>
      <c r="Y20" s="20"/>
      <c r="Z20" s="20"/>
      <c r="AA20" s="20"/>
    </row>
    <row r="21" spans="1:30" x14ac:dyDescent="0.25">
      <c r="A21" s="19" t="s">
        <v>12</v>
      </c>
      <c r="B21" s="18">
        <f>AVERAGE(B17:B20)</f>
        <v>1.51</v>
      </c>
      <c r="C21" s="18">
        <f t="shared" ref="C21:F21" si="13">AVERAGE(C17:C20)</f>
        <v>3.3824999999999998</v>
      </c>
      <c r="D21" s="18">
        <f t="shared" si="13"/>
        <v>4.7275</v>
      </c>
      <c r="E21" s="18">
        <f t="shared" si="13"/>
        <v>6.4824999999999999</v>
      </c>
      <c r="F21" s="18">
        <f t="shared" si="13"/>
        <v>12.635</v>
      </c>
      <c r="G21" s="15"/>
      <c r="H21" s="18">
        <f>AVERAGE(H17:H20)</f>
        <v>1.39</v>
      </c>
      <c r="I21" s="18">
        <f t="shared" ref="I21:L21" si="14">AVERAGE(I17:I20)</f>
        <v>1.9649999999999999</v>
      </c>
      <c r="J21" s="18">
        <f t="shared" si="14"/>
        <v>2.8275000000000001</v>
      </c>
      <c r="K21" s="18">
        <f t="shared" si="14"/>
        <v>3.9950000000000001</v>
      </c>
      <c r="L21" s="18">
        <f t="shared" si="14"/>
        <v>5.4524999999999997</v>
      </c>
      <c r="N21" s="23">
        <f>((H21*100)/B21)-100</f>
        <v>-7.9470198675496704</v>
      </c>
      <c r="O21" s="23">
        <f t="shared" ref="O21" si="15">((I21*100)/C21)-100</f>
        <v>-41.906873614190687</v>
      </c>
      <c r="P21" s="23">
        <f t="shared" ref="P21" si="16">((J21*100)/D21)-100</f>
        <v>-40.190375462718137</v>
      </c>
      <c r="Q21" s="23">
        <f t="shared" ref="Q21" si="17">((K21*100)/E21)-100</f>
        <v>-38.372541457770922</v>
      </c>
      <c r="R21" s="23">
        <f>((L21*100)/F21)-100</f>
        <v>-56.846062524732886</v>
      </c>
      <c r="W21" s="16"/>
      <c r="X21" s="16"/>
      <c r="Y21" s="16"/>
      <c r="Z21" s="16"/>
      <c r="AA21" s="16"/>
    </row>
    <row r="22" spans="1:30" x14ac:dyDescent="0.25">
      <c r="A22" s="19" t="s">
        <v>14</v>
      </c>
      <c r="B22" s="18">
        <f>STDEV(B17:B20)</f>
        <v>0.16492422502470636</v>
      </c>
      <c r="C22" s="18">
        <f t="shared" ref="C22:F22" si="18">STDEV(C17:C20)</f>
        <v>0.58431583925134478</v>
      </c>
      <c r="D22" s="18">
        <f t="shared" si="18"/>
        <v>0.87374195275264077</v>
      </c>
      <c r="E22" s="18">
        <f t="shared" si="18"/>
        <v>1.2939184672922779</v>
      </c>
      <c r="F22" s="18">
        <f t="shared" si="18"/>
        <v>3.4145229046920602</v>
      </c>
      <c r="G22" s="15"/>
      <c r="H22" s="18">
        <f>STDEV(H17:H20)</f>
        <v>0.49322070786481276</v>
      </c>
      <c r="I22" s="18">
        <f t="shared" ref="I22:L22" si="19">STDEV(I17:I20)</f>
        <v>0.7903374806583161</v>
      </c>
      <c r="J22" s="18">
        <f t="shared" si="19"/>
        <v>1.1537005677384407</v>
      </c>
      <c r="K22" s="18">
        <f t="shared" si="19"/>
        <v>1.7240359625019426</v>
      </c>
      <c r="L22" s="18">
        <f t="shared" si="19"/>
        <v>2.2183383420930181</v>
      </c>
    </row>
    <row r="23" spans="1:30" x14ac:dyDescent="0.25">
      <c r="A23" s="19" t="s">
        <v>13</v>
      </c>
      <c r="B23" s="18">
        <f>MEDIAN(B17:B20)</f>
        <v>1.4900000000000002</v>
      </c>
      <c r="C23" s="18">
        <f t="shared" ref="C23:F23" si="20">MEDIAN(C17:C20)</f>
        <v>3.3250000000000002</v>
      </c>
      <c r="D23" s="18">
        <f t="shared" si="20"/>
        <v>4.6549999999999994</v>
      </c>
      <c r="E23" s="18">
        <f t="shared" si="20"/>
        <v>6.375</v>
      </c>
      <c r="F23" s="18">
        <f t="shared" si="20"/>
        <v>12.435</v>
      </c>
      <c r="G23" s="15"/>
      <c r="H23" s="18">
        <f>MEDIAN(H17:H20)</f>
        <v>1.335</v>
      </c>
      <c r="I23" s="18">
        <f t="shared" ref="I23:L23" si="21">MEDIAN(I17:I20)</f>
        <v>1.8900000000000001</v>
      </c>
      <c r="J23" s="18">
        <f t="shared" si="21"/>
        <v>2.72</v>
      </c>
      <c r="K23" s="18">
        <f t="shared" si="21"/>
        <v>3.88</v>
      </c>
      <c r="L23" s="18">
        <f t="shared" si="21"/>
        <v>5.3149999999999995</v>
      </c>
    </row>
    <row r="24" spans="1:30" x14ac:dyDescent="0.25">
      <c r="A24" s="10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3"/>
    </row>
    <row r="25" spans="1:30" x14ac:dyDescent="0.25">
      <c r="A25" s="10" t="s">
        <v>4</v>
      </c>
      <c r="D25" s="4" t="s">
        <v>0</v>
      </c>
      <c r="E25" s="2"/>
      <c r="G25" s="2"/>
      <c r="J25" s="4" t="s">
        <v>1</v>
      </c>
      <c r="K25" s="2"/>
      <c r="L25" s="1"/>
      <c r="M25" s="3"/>
    </row>
    <row r="26" spans="1:30" x14ac:dyDescent="0.25">
      <c r="A26" s="10" t="s">
        <v>2</v>
      </c>
      <c r="D26" s="7" t="s">
        <v>3</v>
      </c>
      <c r="E26" s="2"/>
      <c r="F26" s="2"/>
      <c r="G26" s="2"/>
      <c r="J26" s="7" t="s">
        <v>3</v>
      </c>
      <c r="K26" s="2"/>
      <c r="L26" s="2"/>
      <c r="M26" s="3"/>
    </row>
    <row r="27" spans="1:30" x14ac:dyDescent="0.25">
      <c r="A27" s="10" t="s">
        <v>5</v>
      </c>
      <c r="D27" s="5">
        <v>10</v>
      </c>
      <c r="G27" s="2"/>
      <c r="J27" s="5">
        <v>10</v>
      </c>
      <c r="L27" s="1"/>
      <c r="M27" s="3"/>
      <c r="N27" s="26" t="s">
        <v>17</v>
      </c>
      <c r="O27" s="26"/>
      <c r="P27" s="26"/>
      <c r="Q27" s="26"/>
      <c r="R27" s="26"/>
      <c r="W27" s="26" t="s">
        <v>17</v>
      </c>
      <c r="X27" s="26"/>
      <c r="Y27" s="26"/>
      <c r="Z27" s="26"/>
      <c r="AA27" s="26"/>
    </row>
    <row r="28" spans="1:30" x14ac:dyDescent="0.25">
      <c r="A28" s="10" t="s">
        <v>10</v>
      </c>
      <c r="B28" s="5">
        <v>90</v>
      </c>
      <c r="C28" s="4">
        <v>70</v>
      </c>
      <c r="D28" s="4">
        <v>50</v>
      </c>
      <c r="E28" s="4">
        <v>30</v>
      </c>
      <c r="F28" s="4">
        <v>10</v>
      </c>
      <c r="G28" s="2"/>
      <c r="H28" s="5">
        <v>90</v>
      </c>
      <c r="I28" s="4">
        <v>70</v>
      </c>
      <c r="J28" s="4">
        <v>50</v>
      </c>
      <c r="K28" s="4">
        <v>30</v>
      </c>
      <c r="L28" s="4">
        <v>10</v>
      </c>
      <c r="M28" s="3"/>
      <c r="N28" s="16">
        <f t="shared" ref="N28:R31" si="22">B53/B29</f>
        <v>2.5147058823529411</v>
      </c>
      <c r="O28" s="16">
        <f t="shared" si="22"/>
        <v>2.5165217391304351</v>
      </c>
      <c r="P28" s="16">
        <f t="shared" si="22"/>
        <v>2.5063291139240507</v>
      </c>
      <c r="Q28" s="16">
        <f t="shared" si="22"/>
        <v>2.5413533834586466</v>
      </c>
      <c r="R28" s="16">
        <f t="shared" si="22"/>
        <v>2.5046875000000002</v>
      </c>
      <c r="S28" s="17" t="s">
        <v>12</v>
      </c>
      <c r="T28" s="17" t="s">
        <v>14</v>
      </c>
      <c r="U28" s="17" t="s">
        <v>13</v>
      </c>
      <c r="W28" s="16">
        <f t="shared" ref="W28:AA31" si="23">H53/H29</f>
        <v>2.4352331606217619</v>
      </c>
      <c r="X28" s="16">
        <f t="shared" si="23"/>
        <v>2.4302325581395348</v>
      </c>
      <c r="Y28" s="16">
        <f t="shared" si="23"/>
        <v>2.4103260869565215</v>
      </c>
      <c r="Z28" s="16">
        <f t="shared" si="23"/>
        <v>2.435643564356436</v>
      </c>
      <c r="AA28" s="16">
        <f t="shared" si="23"/>
        <v>2.4748201438848918</v>
      </c>
      <c r="AB28" s="17" t="s">
        <v>12</v>
      </c>
      <c r="AC28" s="17" t="s">
        <v>14</v>
      </c>
      <c r="AD28" s="17" t="s">
        <v>13</v>
      </c>
    </row>
    <row r="29" spans="1:30" x14ac:dyDescent="0.25">
      <c r="A29" s="10" t="s">
        <v>6</v>
      </c>
      <c r="B29" s="14">
        <v>2.72</v>
      </c>
      <c r="C29" s="15">
        <v>5.75</v>
      </c>
      <c r="D29" s="15">
        <v>7.9</v>
      </c>
      <c r="E29" s="15">
        <v>10.64</v>
      </c>
      <c r="F29" s="15">
        <v>19.2</v>
      </c>
      <c r="G29" s="15"/>
      <c r="H29" s="14">
        <v>1.93</v>
      </c>
      <c r="I29" s="15">
        <v>2.58</v>
      </c>
      <c r="J29" s="15">
        <v>3.68</v>
      </c>
      <c r="K29" s="15">
        <v>5.05</v>
      </c>
      <c r="L29" s="15">
        <v>6.95</v>
      </c>
      <c r="M29" s="3"/>
      <c r="N29" s="16">
        <f t="shared" si="22"/>
        <v>2.5166051660516606</v>
      </c>
      <c r="O29" s="16">
        <f t="shared" si="22"/>
        <v>2.5293103448275862</v>
      </c>
      <c r="P29" s="16">
        <f t="shared" si="22"/>
        <v>2.5018726591760299</v>
      </c>
      <c r="Q29" s="16">
        <f t="shared" si="22"/>
        <v>2.4935661764705879</v>
      </c>
      <c r="R29" s="16">
        <f t="shared" si="22"/>
        <v>2.5292307692307694</v>
      </c>
      <c r="S29" s="18">
        <f>AVERAGE(N28:R31)</f>
        <v>2.5095122903378497</v>
      </c>
      <c r="T29" s="18">
        <f>STDEV(N28:R31)</f>
        <v>1.4342317201615114E-2</v>
      </c>
      <c r="U29" s="18">
        <f>MEDIAN(N28:R31)</f>
        <v>2.5062174741940471</v>
      </c>
      <c r="W29" s="16">
        <f t="shared" si="23"/>
        <v>2.4226804123711343</v>
      </c>
      <c r="X29" s="16">
        <f t="shared" si="23"/>
        <v>2.4076923076923076</v>
      </c>
      <c r="Y29" s="16">
        <f t="shared" si="23"/>
        <v>2.399463806970509</v>
      </c>
      <c r="Z29" s="16">
        <f t="shared" si="23"/>
        <v>2.4461538461538463</v>
      </c>
      <c r="AA29" s="16">
        <f t="shared" si="23"/>
        <v>2.4833333333333329</v>
      </c>
      <c r="AB29" s="18">
        <f>AVERAGE(W28:AA31)</f>
        <v>2.4644649722410223</v>
      </c>
      <c r="AC29" s="18">
        <f>STDEV(W28:AA31)</f>
        <v>3.7159672125227562E-2</v>
      </c>
      <c r="AD29" s="18">
        <f>MEDIAN(W28:AA31)</f>
        <v>2.4790767386091126</v>
      </c>
    </row>
    <row r="30" spans="1:30" x14ac:dyDescent="0.25">
      <c r="A30" s="10" t="s">
        <v>7</v>
      </c>
      <c r="B30" s="14">
        <v>2.71</v>
      </c>
      <c r="C30" s="15">
        <v>5.8</v>
      </c>
      <c r="D30" s="15">
        <v>8.01</v>
      </c>
      <c r="E30" s="15">
        <v>10.88</v>
      </c>
      <c r="F30" s="15">
        <v>19.5</v>
      </c>
      <c r="G30" s="15"/>
      <c r="H30" s="14">
        <v>1.94</v>
      </c>
      <c r="I30" s="15">
        <v>2.6</v>
      </c>
      <c r="J30" s="15">
        <v>3.73</v>
      </c>
      <c r="K30" s="15">
        <v>5.2</v>
      </c>
      <c r="L30" s="15">
        <v>7.2</v>
      </c>
      <c r="M30" s="3"/>
      <c r="N30" s="16">
        <f t="shared" si="22"/>
        <v>2.5325443786982249</v>
      </c>
      <c r="O30" s="16">
        <f t="shared" si="22"/>
        <v>2.4993773349937736</v>
      </c>
      <c r="P30" s="16">
        <f t="shared" si="22"/>
        <v>2.4911504424778759</v>
      </c>
      <c r="Q30" s="16">
        <f t="shared" si="22"/>
        <v>2.4980891719745224</v>
      </c>
      <c r="R30" s="16">
        <f t="shared" si="22"/>
        <v>2.4906716417910451</v>
      </c>
      <c r="W30" s="16">
        <f t="shared" si="23"/>
        <v>2.486842105263158</v>
      </c>
      <c r="X30" s="16">
        <f t="shared" si="23"/>
        <v>2.5080213903743314</v>
      </c>
      <c r="Y30" s="16">
        <f t="shared" si="23"/>
        <v>2.501240694789082</v>
      </c>
      <c r="Z30" s="16">
        <f t="shared" si="23"/>
        <v>2.5091543156059286</v>
      </c>
      <c r="AA30" s="16">
        <f t="shared" si="23"/>
        <v>2.4880258899676373</v>
      </c>
    </row>
    <row r="31" spans="1:30" x14ac:dyDescent="0.25">
      <c r="A31" s="10" t="s">
        <v>8</v>
      </c>
      <c r="B31" s="14">
        <v>3.38</v>
      </c>
      <c r="C31" s="15">
        <v>8.0299999999999994</v>
      </c>
      <c r="D31" s="15">
        <v>11.3</v>
      </c>
      <c r="E31" s="15">
        <v>15.7</v>
      </c>
      <c r="F31" s="15">
        <v>32.159999999999997</v>
      </c>
      <c r="G31" s="15"/>
      <c r="H31" s="14">
        <v>3.8</v>
      </c>
      <c r="I31" s="15">
        <v>5.61</v>
      </c>
      <c r="J31" s="15">
        <v>8.06</v>
      </c>
      <c r="K31" s="15">
        <v>11.47</v>
      </c>
      <c r="L31" s="15">
        <v>15.45</v>
      </c>
      <c r="M31" s="3"/>
      <c r="N31" s="16">
        <f t="shared" si="22"/>
        <v>2.5076452599388377</v>
      </c>
      <c r="O31" s="16">
        <f t="shared" si="22"/>
        <v>2.5092105263157896</v>
      </c>
      <c r="P31" s="16">
        <f t="shared" si="22"/>
        <v>2.4981238273921198</v>
      </c>
      <c r="Q31" s="16">
        <f t="shared" si="22"/>
        <v>2.5061058344640434</v>
      </c>
      <c r="R31" s="16">
        <f t="shared" si="22"/>
        <v>2.5031446540880502</v>
      </c>
      <c r="W31" s="16">
        <f t="shared" si="23"/>
        <v>2.471976401179941</v>
      </c>
      <c r="X31" s="16">
        <f t="shared" si="23"/>
        <v>2.4869739478957915</v>
      </c>
      <c r="Y31" s="16">
        <f t="shared" si="23"/>
        <v>2.4903047091412742</v>
      </c>
      <c r="Z31" s="16">
        <f t="shared" si="23"/>
        <v>2.4881065651760226</v>
      </c>
      <c r="AA31" s="16">
        <f t="shared" si="23"/>
        <v>2.5130742049469967</v>
      </c>
    </row>
    <row r="32" spans="1:30" x14ac:dyDescent="0.25">
      <c r="A32" s="10" t="s">
        <v>9</v>
      </c>
      <c r="B32" s="14">
        <v>3.27</v>
      </c>
      <c r="C32" s="15">
        <v>7.6</v>
      </c>
      <c r="D32" s="15">
        <v>10.66</v>
      </c>
      <c r="E32" s="15">
        <v>14.74</v>
      </c>
      <c r="F32" s="15">
        <v>30.21</v>
      </c>
      <c r="G32" s="15"/>
      <c r="H32" s="14">
        <v>3.39</v>
      </c>
      <c r="I32" s="15">
        <v>4.99</v>
      </c>
      <c r="J32" s="15">
        <v>7.22</v>
      </c>
      <c r="K32" s="15">
        <v>10.51</v>
      </c>
      <c r="L32" s="15">
        <v>14.15</v>
      </c>
      <c r="M32" s="3"/>
      <c r="N32" s="24" t="s">
        <v>19</v>
      </c>
      <c r="O32" s="24"/>
      <c r="P32" s="24"/>
      <c r="Q32" s="24"/>
      <c r="R32" s="24"/>
      <c r="W32" s="20"/>
      <c r="X32" s="20"/>
      <c r="Y32" s="20"/>
      <c r="Z32" s="20"/>
      <c r="AA32" s="20"/>
    </row>
    <row r="33" spans="1:30" x14ac:dyDescent="0.25">
      <c r="A33" s="19" t="s">
        <v>12</v>
      </c>
      <c r="B33" s="18">
        <f>AVERAGE(B29:B32)</f>
        <v>3.0199999999999996</v>
      </c>
      <c r="C33" s="18">
        <f t="shared" ref="C33:F33" si="24">AVERAGE(C29:C32)</f>
        <v>6.7949999999999999</v>
      </c>
      <c r="D33" s="18">
        <f t="shared" si="24"/>
        <v>9.4675000000000011</v>
      </c>
      <c r="E33" s="18">
        <f t="shared" si="24"/>
        <v>12.99</v>
      </c>
      <c r="F33" s="18">
        <f t="shared" si="24"/>
        <v>25.267499999999998</v>
      </c>
      <c r="G33" s="15"/>
      <c r="H33" s="18">
        <f>AVERAGE(H29:H32)</f>
        <v>2.7650000000000001</v>
      </c>
      <c r="I33" s="18">
        <f t="shared" ref="I33:L33" si="25">AVERAGE(I29:I32)</f>
        <v>3.9449999999999998</v>
      </c>
      <c r="J33" s="18">
        <f t="shared" si="25"/>
        <v>5.6725000000000003</v>
      </c>
      <c r="K33" s="18">
        <f t="shared" si="25"/>
        <v>8.0574999999999992</v>
      </c>
      <c r="L33" s="18">
        <f t="shared" si="25"/>
        <v>10.9375</v>
      </c>
      <c r="N33" s="23">
        <f>((H33*100)/B33)-100</f>
        <v>-8.4437086092715106</v>
      </c>
      <c r="O33" s="23">
        <f t="shared" ref="O33" si="26">((I33*100)/C33)-100</f>
        <v>-41.942604856512141</v>
      </c>
      <c r="P33" s="23">
        <f t="shared" ref="P33" si="27">((J33*100)/D33)-100</f>
        <v>-40.084499603908114</v>
      </c>
      <c r="Q33" s="23">
        <f t="shared" ref="Q33" si="28">((K33*100)/E33)-100</f>
        <v>-37.971516551193233</v>
      </c>
      <c r="R33" s="23">
        <f>((L33*100)/F33)-100</f>
        <v>-56.713169090729195</v>
      </c>
      <c r="W33" s="16"/>
      <c r="X33" s="16"/>
      <c r="Y33" s="16"/>
      <c r="Z33" s="16"/>
      <c r="AA33" s="16"/>
    </row>
    <row r="34" spans="1:30" x14ac:dyDescent="0.25">
      <c r="A34" s="19" t="s">
        <v>14</v>
      </c>
      <c r="B34" s="18">
        <f>STDEV(B29:B32)</f>
        <v>0.35505868059613599</v>
      </c>
      <c r="C34" s="18">
        <f t="shared" ref="C34:F34" si="29">STDEV(C29:C32)</f>
        <v>1.1909799886368095</v>
      </c>
      <c r="D34" s="18">
        <f t="shared" si="29"/>
        <v>1.7664913435017571</v>
      </c>
      <c r="E34" s="18">
        <f t="shared" si="29"/>
        <v>2.6064791066366344</v>
      </c>
      <c r="F34" s="18">
        <f t="shared" si="29"/>
        <v>6.8802489053812517</v>
      </c>
      <c r="G34" s="15"/>
      <c r="H34" s="18">
        <f>STDEV(H29:H32)</f>
        <v>0.97291657744467774</v>
      </c>
      <c r="I34" s="18">
        <f t="shared" ref="I34:L34" si="30">STDEV(I29:I32)</f>
        <v>1.5849815982107396</v>
      </c>
      <c r="J34" s="18">
        <f t="shared" si="30"/>
        <v>2.2976999368934128</v>
      </c>
      <c r="K34" s="18">
        <f t="shared" si="30"/>
        <v>3.4093144472166301</v>
      </c>
      <c r="L34" s="18">
        <f t="shared" si="30"/>
        <v>4.4926560444055061</v>
      </c>
    </row>
    <row r="35" spans="1:30" x14ac:dyDescent="0.25">
      <c r="A35" s="19" t="s">
        <v>13</v>
      </c>
      <c r="B35" s="18">
        <f>MEDIAN(B29:B32)</f>
        <v>2.9950000000000001</v>
      </c>
      <c r="C35" s="18">
        <f t="shared" ref="C35:F35" si="31">MEDIAN(C29:C32)</f>
        <v>6.6999999999999993</v>
      </c>
      <c r="D35" s="18">
        <f t="shared" si="31"/>
        <v>9.3350000000000009</v>
      </c>
      <c r="E35" s="18">
        <f t="shared" si="31"/>
        <v>12.81</v>
      </c>
      <c r="F35" s="18">
        <f t="shared" si="31"/>
        <v>24.855</v>
      </c>
      <c r="G35" s="15"/>
      <c r="H35" s="18">
        <f>MEDIAN(H29:H32)</f>
        <v>2.665</v>
      </c>
      <c r="I35" s="18">
        <f t="shared" ref="I35:L35" si="32">MEDIAN(I29:I32)</f>
        <v>3.7949999999999999</v>
      </c>
      <c r="J35" s="18">
        <f t="shared" si="32"/>
        <v>5.4749999999999996</v>
      </c>
      <c r="K35" s="18">
        <f t="shared" si="32"/>
        <v>7.8550000000000004</v>
      </c>
      <c r="L35" s="18">
        <f t="shared" si="32"/>
        <v>10.675000000000001</v>
      </c>
    </row>
    <row r="36" spans="1:30" x14ac:dyDescent="0.25">
      <c r="A36" s="10"/>
      <c r="B36" s="11"/>
      <c r="C36" s="12"/>
      <c r="D36" s="12"/>
      <c r="E36" s="12"/>
      <c r="F36" s="12"/>
      <c r="G36" s="12"/>
      <c r="H36" s="11"/>
      <c r="I36" s="12"/>
      <c r="J36" s="12"/>
      <c r="K36" s="12"/>
      <c r="L36" s="12"/>
      <c r="M36" s="3"/>
    </row>
    <row r="37" spans="1:30" x14ac:dyDescent="0.25">
      <c r="A37" s="10" t="s">
        <v>4</v>
      </c>
      <c r="B37" s="8"/>
      <c r="C37" s="8"/>
      <c r="D37" s="7" t="s">
        <v>0</v>
      </c>
      <c r="E37" s="6"/>
      <c r="F37" s="8"/>
      <c r="G37" s="2"/>
      <c r="H37" s="8"/>
      <c r="I37" s="8"/>
      <c r="J37" s="4" t="s">
        <v>1</v>
      </c>
      <c r="K37" s="6"/>
      <c r="L37" s="8"/>
      <c r="M37" s="3"/>
    </row>
    <row r="38" spans="1:30" x14ac:dyDescent="0.25">
      <c r="A38" s="10" t="s">
        <v>2</v>
      </c>
      <c r="B38" s="8"/>
      <c r="C38" s="8"/>
      <c r="D38" s="7" t="s">
        <v>3</v>
      </c>
      <c r="E38" s="6"/>
      <c r="F38" s="6"/>
      <c r="G38" s="2"/>
      <c r="H38" s="8"/>
      <c r="I38" s="8"/>
      <c r="J38" s="7" t="s">
        <v>3</v>
      </c>
      <c r="K38" s="6"/>
      <c r="L38" s="6"/>
      <c r="M38" s="3"/>
    </row>
    <row r="39" spans="1:30" x14ac:dyDescent="0.25">
      <c r="A39" s="10" t="s">
        <v>5</v>
      </c>
      <c r="B39" s="8"/>
      <c r="C39" s="8"/>
      <c r="D39" s="9">
        <v>20</v>
      </c>
      <c r="E39" s="8"/>
      <c r="F39" s="8"/>
      <c r="G39" s="2"/>
      <c r="H39" s="8"/>
      <c r="I39" s="8"/>
      <c r="J39" s="9">
        <v>20</v>
      </c>
      <c r="K39" s="8"/>
      <c r="L39" s="8"/>
      <c r="M39" s="3"/>
      <c r="N39" s="26" t="s">
        <v>18</v>
      </c>
      <c r="O39" s="26"/>
      <c r="P39" s="26"/>
      <c r="Q39" s="26"/>
      <c r="R39" s="26"/>
      <c r="W39" s="26" t="s">
        <v>18</v>
      </c>
      <c r="X39" s="26"/>
      <c r="Y39" s="26"/>
      <c r="Z39" s="26"/>
      <c r="AA39" s="26"/>
    </row>
    <row r="40" spans="1:30" x14ac:dyDescent="0.25">
      <c r="A40" s="10" t="s">
        <v>10</v>
      </c>
      <c r="B40" s="9">
        <v>90</v>
      </c>
      <c r="C40" s="7">
        <v>70</v>
      </c>
      <c r="D40" s="7">
        <v>50</v>
      </c>
      <c r="E40" s="7">
        <v>30</v>
      </c>
      <c r="F40" s="7">
        <v>10</v>
      </c>
      <c r="G40" s="2"/>
      <c r="H40" s="9">
        <v>90</v>
      </c>
      <c r="I40" s="7">
        <v>70</v>
      </c>
      <c r="J40" s="7">
        <v>50</v>
      </c>
      <c r="K40" s="7">
        <v>30</v>
      </c>
      <c r="L40" s="7">
        <v>10</v>
      </c>
      <c r="M40" s="3"/>
      <c r="N40" s="16">
        <f t="shared" ref="N40:R43" si="33">B53/B41</f>
        <v>1.2346570397111913</v>
      </c>
      <c r="O40" s="16">
        <f t="shared" si="33"/>
        <v>1.2571676802780192</v>
      </c>
      <c r="P40" s="16">
        <f t="shared" si="33"/>
        <v>1.2421580928481808</v>
      </c>
      <c r="Q40" s="16">
        <f t="shared" si="33"/>
        <v>1.2653252222742162</v>
      </c>
      <c r="R40" s="16">
        <f t="shared" si="33"/>
        <v>1.2484423676012462</v>
      </c>
      <c r="S40" s="17" t="s">
        <v>12</v>
      </c>
      <c r="T40" s="17" t="s">
        <v>14</v>
      </c>
      <c r="U40" s="17" t="s">
        <v>13</v>
      </c>
      <c r="W40" s="16">
        <f t="shared" ref="W40:AA43" si="34">H53/H41</f>
        <v>1.2335958005249343</v>
      </c>
      <c r="X40" s="16">
        <f t="shared" si="34"/>
        <v>1.2198443579766536</v>
      </c>
      <c r="Y40" s="16">
        <f t="shared" si="34"/>
        <v>1.2251381215469612</v>
      </c>
      <c r="Z40" s="16">
        <f t="shared" si="34"/>
        <v>1.2324649298597194</v>
      </c>
      <c r="AA40" s="16">
        <f t="shared" si="34"/>
        <v>1.2554744525547445</v>
      </c>
      <c r="AB40" s="17" t="s">
        <v>12</v>
      </c>
      <c r="AC40" s="17" t="s">
        <v>14</v>
      </c>
      <c r="AD40" s="17" t="s">
        <v>13</v>
      </c>
    </row>
    <row r="41" spans="1:30" x14ac:dyDescent="0.25">
      <c r="A41" s="10" t="s">
        <v>6</v>
      </c>
      <c r="B41" s="14">
        <v>5.54</v>
      </c>
      <c r="C41" s="15">
        <v>11.51</v>
      </c>
      <c r="D41" s="15">
        <v>15.94</v>
      </c>
      <c r="E41" s="15">
        <v>21.37</v>
      </c>
      <c r="F41" s="14">
        <v>38.520000000000003</v>
      </c>
      <c r="G41" s="15"/>
      <c r="H41" s="14">
        <v>3.81</v>
      </c>
      <c r="I41" s="15">
        <v>5.14</v>
      </c>
      <c r="J41" s="15">
        <v>7.24</v>
      </c>
      <c r="K41" s="15">
        <v>9.98</v>
      </c>
      <c r="L41" s="15">
        <v>13.7</v>
      </c>
      <c r="M41" s="3"/>
      <c r="N41" s="16">
        <f t="shared" si="33"/>
        <v>1.2355072463768118</v>
      </c>
      <c r="O41" s="16">
        <f t="shared" si="33"/>
        <v>1.2538461538461538</v>
      </c>
      <c r="P41" s="16">
        <f t="shared" si="33"/>
        <v>1.2447204968944097</v>
      </c>
      <c r="Q41" s="16">
        <f t="shared" si="33"/>
        <v>1.2433547204399633</v>
      </c>
      <c r="R41" s="16">
        <f t="shared" si="33"/>
        <v>1.2626728110599077</v>
      </c>
      <c r="S41" s="18">
        <f>AVERAGE(N40:R43)</f>
        <v>1.2486610714565161</v>
      </c>
      <c r="T41" s="18">
        <f>STDEV(N40:R43)</f>
        <v>7.6005616283458758E-3</v>
      </c>
      <c r="U41" s="18">
        <f>MEDIAN(N40:R43)</f>
        <v>1.2482076702871097</v>
      </c>
      <c r="W41" s="16">
        <f t="shared" si="34"/>
        <v>1.2335958005249343</v>
      </c>
      <c r="X41" s="16">
        <f t="shared" si="34"/>
        <v>1.2202729044834308</v>
      </c>
      <c r="Y41" s="16">
        <f t="shared" si="34"/>
        <v>1.226027397260274</v>
      </c>
      <c r="Z41" s="16">
        <f t="shared" si="34"/>
        <v>1.2446183953033267</v>
      </c>
      <c r="AA41" s="16">
        <f t="shared" si="34"/>
        <v>1.2547368421052632</v>
      </c>
      <c r="AB41" s="18">
        <f>AVERAGE(W40:AA43)</f>
        <v>1.2389065007919504</v>
      </c>
      <c r="AC41" s="18">
        <f>STDEV(W40:AA43)</f>
        <v>1.1508420959794581E-2</v>
      </c>
      <c r="AD41" s="18">
        <f>MEDIAN(W40:AA43)</f>
        <v>1.2376470588235293</v>
      </c>
    </row>
    <row r="42" spans="1:30" x14ac:dyDescent="0.25">
      <c r="A42" s="10" t="s">
        <v>7</v>
      </c>
      <c r="B42" s="14">
        <v>5.52</v>
      </c>
      <c r="C42" s="15">
        <v>11.7</v>
      </c>
      <c r="D42" s="15">
        <v>16.100000000000001</v>
      </c>
      <c r="E42" s="15">
        <v>21.82</v>
      </c>
      <c r="F42" s="15">
        <v>39.06</v>
      </c>
      <c r="G42" s="15"/>
      <c r="H42" s="14">
        <v>3.81</v>
      </c>
      <c r="I42" s="15">
        <v>5.13</v>
      </c>
      <c r="J42" s="15">
        <v>7.3</v>
      </c>
      <c r="K42" s="15">
        <v>10.220000000000001</v>
      </c>
      <c r="L42" s="15">
        <v>14.25</v>
      </c>
      <c r="M42" s="3"/>
      <c r="N42" s="16">
        <f t="shared" si="33"/>
        <v>1.2514619883040936</v>
      </c>
      <c r="O42" s="16">
        <f t="shared" si="33"/>
        <v>1.2512468827930174</v>
      </c>
      <c r="P42" s="16">
        <f t="shared" si="33"/>
        <v>1.2461266046923416</v>
      </c>
      <c r="Q42" s="16">
        <f t="shared" si="33"/>
        <v>1.2442893401015229</v>
      </c>
      <c r="R42" s="16">
        <f t="shared" si="33"/>
        <v>1.2449487099782404</v>
      </c>
      <c r="W42" s="16">
        <f t="shared" si="34"/>
        <v>1.2352941176470587</v>
      </c>
      <c r="X42" s="16">
        <f t="shared" si="34"/>
        <v>1.2407407407407407</v>
      </c>
      <c r="Y42" s="16">
        <f t="shared" si="34"/>
        <v>1.2337821297429621</v>
      </c>
      <c r="Z42" s="16">
        <f t="shared" si="34"/>
        <v>1.2502172024326674</v>
      </c>
      <c r="AA42" s="16">
        <f t="shared" si="34"/>
        <v>1.246029173419773</v>
      </c>
    </row>
    <row r="43" spans="1:30" x14ac:dyDescent="0.25">
      <c r="A43" s="10" t="s">
        <v>8</v>
      </c>
      <c r="B43" s="14">
        <v>6.84</v>
      </c>
      <c r="C43" s="15">
        <v>16.04</v>
      </c>
      <c r="D43" s="15">
        <v>22.59</v>
      </c>
      <c r="E43" s="15">
        <v>31.52</v>
      </c>
      <c r="F43" s="15">
        <v>64.34</v>
      </c>
      <c r="G43" s="15"/>
      <c r="H43" s="14">
        <v>7.65</v>
      </c>
      <c r="I43" s="15">
        <v>11.34</v>
      </c>
      <c r="J43" s="15">
        <v>16.34</v>
      </c>
      <c r="K43" s="15">
        <v>23.02</v>
      </c>
      <c r="L43" s="15">
        <v>30.85</v>
      </c>
      <c r="M43" s="3"/>
      <c r="N43" s="16">
        <f t="shared" si="33"/>
        <v>1.25</v>
      </c>
      <c r="O43" s="16">
        <f t="shared" si="33"/>
        <v>1.2521339461588969</v>
      </c>
      <c r="P43" s="16">
        <f t="shared" si="33"/>
        <v>1.2478912839737581</v>
      </c>
      <c r="Q43" s="16">
        <f t="shared" si="33"/>
        <v>1.2479729729729729</v>
      </c>
      <c r="R43" s="16">
        <f t="shared" si="33"/>
        <v>1.249297868825376</v>
      </c>
      <c r="W43" s="16">
        <f t="shared" si="34"/>
        <v>1.2526158445440958</v>
      </c>
      <c r="X43" s="16">
        <f t="shared" si="34"/>
        <v>1.2311507936507937</v>
      </c>
      <c r="Y43" s="16">
        <f t="shared" si="34"/>
        <v>1.24</v>
      </c>
      <c r="Z43" s="16">
        <f t="shared" si="34"/>
        <v>1.2482100238663485</v>
      </c>
      <c r="AA43" s="16">
        <f t="shared" si="34"/>
        <v>1.2543209876543211</v>
      </c>
    </row>
    <row r="44" spans="1:30" x14ac:dyDescent="0.25">
      <c r="A44" s="10" t="s">
        <v>9</v>
      </c>
      <c r="B44" s="14">
        <v>6.56</v>
      </c>
      <c r="C44" s="15">
        <v>15.23</v>
      </c>
      <c r="D44" s="15">
        <v>21.34</v>
      </c>
      <c r="E44" s="15">
        <v>29.6</v>
      </c>
      <c r="F44" s="15">
        <v>60.53</v>
      </c>
      <c r="G44" s="15"/>
      <c r="H44" s="14">
        <v>6.69</v>
      </c>
      <c r="I44" s="15">
        <v>10.08</v>
      </c>
      <c r="J44" s="15">
        <v>14.5</v>
      </c>
      <c r="K44" s="15">
        <v>20.95</v>
      </c>
      <c r="L44" s="15">
        <v>28.35</v>
      </c>
      <c r="M44" s="3"/>
      <c r="N44" s="24" t="s">
        <v>19</v>
      </c>
      <c r="O44" s="24"/>
      <c r="P44" s="24"/>
      <c r="Q44" s="24"/>
      <c r="R44" s="24"/>
    </row>
    <row r="45" spans="1:30" x14ac:dyDescent="0.25">
      <c r="A45" s="19" t="s">
        <v>12</v>
      </c>
      <c r="B45" s="18">
        <f>AVERAGE(B41:B44)</f>
        <v>6.1149999999999993</v>
      </c>
      <c r="C45" s="18">
        <f t="shared" ref="C45:F45" si="35">AVERAGE(C41:C44)</f>
        <v>13.620000000000001</v>
      </c>
      <c r="D45" s="18">
        <f t="shared" si="35"/>
        <v>18.9925</v>
      </c>
      <c r="E45" s="18">
        <f t="shared" si="35"/>
        <v>26.077500000000001</v>
      </c>
      <c r="F45" s="18">
        <f t="shared" si="35"/>
        <v>50.612500000000004</v>
      </c>
      <c r="G45" s="15"/>
      <c r="H45" s="18">
        <f>AVERAGE(H41:H44)</f>
        <v>5.49</v>
      </c>
      <c r="I45" s="18">
        <f t="shared" ref="I45:L45" si="36">AVERAGE(I41:I44)</f>
        <v>7.9224999999999994</v>
      </c>
      <c r="J45" s="18">
        <f t="shared" si="36"/>
        <v>11.344999999999999</v>
      </c>
      <c r="K45" s="18">
        <f t="shared" si="36"/>
        <v>16.0425</v>
      </c>
      <c r="L45" s="18">
        <f t="shared" si="36"/>
        <v>21.787500000000001</v>
      </c>
      <c r="N45" s="23">
        <f>((H45*100)/B45)-100</f>
        <v>-10.220768601798852</v>
      </c>
      <c r="O45" s="23">
        <f t="shared" ref="O45" si="37">((I45*100)/C45)-100</f>
        <v>-41.831864904552134</v>
      </c>
      <c r="P45" s="23">
        <f t="shared" ref="P45" si="38">((J45*100)/D45)-100</f>
        <v>-40.265894432012637</v>
      </c>
      <c r="Q45" s="23">
        <f t="shared" ref="Q45" si="39">((K45*100)/E45)-100</f>
        <v>-38.48144952545298</v>
      </c>
      <c r="R45" s="23">
        <f>((L45*100)/F45)-100</f>
        <v>-56.952333909607312</v>
      </c>
    </row>
    <row r="46" spans="1:30" x14ac:dyDescent="0.25">
      <c r="A46" s="19" t="s">
        <v>14</v>
      </c>
      <c r="B46" s="18">
        <f>STDEV(B41:B44)</f>
        <v>0.68515205125091272</v>
      </c>
      <c r="C46" s="18">
        <f t="shared" ref="C46:F46" si="40">STDEV(C41:C44)</f>
        <v>2.3513825720201127</v>
      </c>
      <c r="D46" s="18">
        <f t="shared" si="40"/>
        <v>3.4706903732062728</v>
      </c>
      <c r="E46" s="18">
        <f t="shared" si="40"/>
        <v>5.2381827319532706</v>
      </c>
      <c r="F46" s="18">
        <f t="shared" si="40"/>
        <v>13.741541337613205</v>
      </c>
      <c r="G46" s="15"/>
      <c r="H46" s="18">
        <f>STDEV(H41:H44)</f>
        <v>1.9790907002964782</v>
      </c>
      <c r="I46" s="18">
        <f t="shared" ref="I46:L46" si="41">STDEV(I41:I44)</f>
        <v>3.2595743587161814</v>
      </c>
      <c r="J46" s="18">
        <f t="shared" si="41"/>
        <v>4.7650498423416323</v>
      </c>
      <c r="K46" s="18">
        <f t="shared" si="41"/>
        <v>6.9143443892630394</v>
      </c>
      <c r="L46" s="18">
        <f t="shared" si="41"/>
        <v>9.0814256406506253</v>
      </c>
    </row>
    <row r="47" spans="1:30" x14ac:dyDescent="0.25">
      <c r="A47" s="19" t="s">
        <v>13</v>
      </c>
      <c r="B47" s="18">
        <f>MEDIAN(B41:B44)</f>
        <v>6.05</v>
      </c>
      <c r="C47" s="18">
        <f t="shared" ref="C47:F47" si="42">MEDIAN(C41:C44)</f>
        <v>13.465</v>
      </c>
      <c r="D47" s="18">
        <f t="shared" si="42"/>
        <v>18.72</v>
      </c>
      <c r="E47" s="18">
        <f t="shared" si="42"/>
        <v>25.71</v>
      </c>
      <c r="F47" s="18">
        <f t="shared" si="42"/>
        <v>49.795000000000002</v>
      </c>
      <c r="G47" s="15"/>
      <c r="H47" s="18">
        <f>MEDIAN(H41:H44)</f>
        <v>5.25</v>
      </c>
      <c r="I47" s="18">
        <f t="shared" ref="I47:L47" si="43">MEDIAN(I41:I44)</f>
        <v>7.6099999999999994</v>
      </c>
      <c r="J47" s="18">
        <f t="shared" si="43"/>
        <v>10.9</v>
      </c>
      <c r="K47" s="18">
        <f t="shared" si="43"/>
        <v>15.585000000000001</v>
      </c>
      <c r="L47" s="18">
        <f t="shared" si="43"/>
        <v>21.3</v>
      </c>
      <c r="N47" s="16"/>
      <c r="O47" s="16"/>
      <c r="P47" s="16"/>
      <c r="Q47" s="16"/>
      <c r="R47" s="16"/>
      <c r="W47" s="16"/>
      <c r="X47" s="16"/>
      <c r="Y47" s="16"/>
      <c r="Z47" s="16"/>
      <c r="AA47" s="16"/>
    </row>
    <row r="48" spans="1:30" x14ac:dyDescent="0.25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3"/>
    </row>
    <row r="49" spans="1:27" x14ac:dyDescent="0.25">
      <c r="A49" s="10" t="s">
        <v>4</v>
      </c>
      <c r="B49" s="8"/>
      <c r="C49" s="8"/>
      <c r="D49" s="7" t="s">
        <v>0</v>
      </c>
      <c r="E49" s="6"/>
      <c r="F49" s="8"/>
      <c r="G49" s="2"/>
      <c r="H49" s="8"/>
      <c r="I49" s="8"/>
      <c r="J49" s="4" t="s">
        <v>1</v>
      </c>
      <c r="K49" s="6"/>
      <c r="L49" s="8"/>
      <c r="M49" s="3"/>
    </row>
    <row r="50" spans="1:27" x14ac:dyDescent="0.25">
      <c r="A50" s="10" t="s">
        <v>2</v>
      </c>
      <c r="B50" s="8"/>
      <c r="C50" s="8"/>
      <c r="D50" s="7" t="s">
        <v>3</v>
      </c>
      <c r="E50" s="6"/>
      <c r="F50" s="6"/>
      <c r="G50" s="2"/>
      <c r="H50" s="8"/>
      <c r="I50" s="8"/>
      <c r="J50" s="7" t="s">
        <v>3</v>
      </c>
      <c r="K50" s="6"/>
      <c r="L50" s="6"/>
      <c r="M50" s="3"/>
    </row>
    <row r="51" spans="1:27" x14ac:dyDescent="0.25">
      <c r="A51" s="10" t="s">
        <v>5</v>
      </c>
      <c r="B51" s="8"/>
      <c r="C51" s="8"/>
      <c r="D51" s="9">
        <v>25</v>
      </c>
      <c r="E51" s="8"/>
      <c r="F51" s="8"/>
      <c r="G51" s="2"/>
      <c r="H51" s="8"/>
      <c r="I51" s="8"/>
      <c r="J51" s="9">
        <v>25</v>
      </c>
      <c r="K51" s="8"/>
      <c r="L51" s="8"/>
      <c r="M51" s="3"/>
    </row>
    <row r="52" spans="1:27" x14ac:dyDescent="0.25">
      <c r="A52" s="10" t="s">
        <v>10</v>
      </c>
      <c r="B52" s="9">
        <v>90</v>
      </c>
      <c r="C52" s="7">
        <v>70</v>
      </c>
      <c r="D52" s="7">
        <v>50</v>
      </c>
      <c r="E52" s="7">
        <v>30</v>
      </c>
      <c r="F52" s="7">
        <v>10</v>
      </c>
      <c r="G52" s="2"/>
      <c r="H52" s="9">
        <v>90</v>
      </c>
      <c r="I52" s="7">
        <v>70</v>
      </c>
      <c r="J52" s="7">
        <v>50</v>
      </c>
      <c r="K52" s="7">
        <v>30</v>
      </c>
      <c r="L52" s="7">
        <v>10</v>
      </c>
      <c r="M52" s="3"/>
    </row>
    <row r="53" spans="1:27" x14ac:dyDescent="0.25">
      <c r="A53" s="10" t="s">
        <v>6</v>
      </c>
      <c r="B53" s="14">
        <v>6.84</v>
      </c>
      <c r="C53" s="14">
        <v>14.47</v>
      </c>
      <c r="D53" s="14">
        <v>19.8</v>
      </c>
      <c r="E53" s="14">
        <v>27.04</v>
      </c>
      <c r="F53" s="14">
        <v>48.09</v>
      </c>
      <c r="G53" s="14"/>
      <c r="H53" s="14">
        <v>4.7</v>
      </c>
      <c r="I53" s="14">
        <v>6.27</v>
      </c>
      <c r="J53" s="14">
        <v>8.8699999999999992</v>
      </c>
      <c r="K53" s="14">
        <v>12.3</v>
      </c>
      <c r="L53" s="14">
        <v>17.2</v>
      </c>
      <c r="M53" s="3"/>
    </row>
    <row r="54" spans="1:27" x14ac:dyDescent="0.25">
      <c r="A54" s="10" t="s">
        <v>7</v>
      </c>
      <c r="B54" s="14">
        <v>6.82</v>
      </c>
      <c r="C54" s="14">
        <v>14.67</v>
      </c>
      <c r="D54" s="14">
        <v>20.04</v>
      </c>
      <c r="E54" s="14">
        <v>27.13</v>
      </c>
      <c r="F54" s="14">
        <v>49.32</v>
      </c>
      <c r="G54" s="14"/>
      <c r="H54" s="14">
        <v>4.7</v>
      </c>
      <c r="I54" s="14">
        <v>6.26</v>
      </c>
      <c r="J54" s="14">
        <v>8.9499999999999993</v>
      </c>
      <c r="K54" s="14">
        <v>12.72</v>
      </c>
      <c r="L54" s="14">
        <v>17.88</v>
      </c>
      <c r="M54" s="3"/>
    </row>
    <row r="55" spans="1:27" x14ac:dyDescent="0.25">
      <c r="A55" s="10" t="s">
        <v>8</v>
      </c>
      <c r="B55" s="14">
        <v>8.56</v>
      </c>
      <c r="C55" s="14">
        <v>20.07</v>
      </c>
      <c r="D55" s="14">
        <v>28.15</v>
      </c>
      <c r="E55" s="14">
        <v>39.22</v>
      </c>
      <c r="F55" s="14">
        <v>80.099999999999994</v>
      </c>
      <c r="G55" s="14"/>
      <c r="H55" s="14">
        <v>9.4499999999999993</v>
      </c>
      <c r="I55" s="14">
        <v>14.07</v>
      </c>
      <c r="J55" s="14">
        <v>20.16</v>
      </c>
      <c r="K55" s="14">
        <v>28.78</v>
      </c>
      <c r="L55" s="14">
        <v>38.44</v>
      </c>
      <c r="M55" s="3"/>
    </row>
    <row r="56" spans="1:27" x14ac:dyDescent="0.25">
      <c r="A56" s="10" t="s">
        <v>9</v>
      </c>
      <c r="B56" s="14">
        <v>8.1999999999999993</v>
      </c>
      <c r="C56" s="14">
        <v>19.07</v>
      </c>
      <c r="D56" s="14">
        <v>26.63</v>
      </c>
      <c r="E56" s="14">
        <v>36.94</v>
      </c>
      <c r="F56" s="14">
        <v>75.62</v>
      </c>
      <c r="G56" s="14"/>
      <c r="H56" s="14">
        <v>8.3800000000000008</v>
      </c>
      <c r="I56" s="14">
        <v>12.41</v>
      </c>
      <c r="J56" s="14">
        <v>17.98</v>
      </c>
      <c r="K56" s="14">
        <v>26.15</v>
      </c>
      <c r="L56" s="14">
        <v>35.56</v>
      </c>
      <c r="M56" s="3"/>
      <c r="N56" s="24" t="s">
        <v>19</v>
      </c>
      <c r="O56" s="24"/>
      <c r="P56" s="24"/>
      <c r="Q56" s="24"/>
      <c r="R56" s="24"/>
    </row>
    <row r="57" spans="1:27" x14ac:dyDescent="0.25">
      <c r="A57" s="19" t="s">
        <v>12</v>
      </c>
      <c r="B57" s="18">
        <f>AVERAGE(B53:B56)</f>
        <v>7.6049999999999995</v>
      </c>
      <c r="C57" s="18">
        <f t="shared" ref="C57:F57" si="44">AVERAGE(C53:C56)</f>
        <v>17.07</v>
      </c>
      <c r="D57" s="18">
        <f t="shared" si="44"/>
        <v>23.655000000000001</v>
      </c>
      <c r="E57" s="18">
        <f t="shared" si="44"/>
        <v>32.582499999999996</v>
      </c>
      <c r="F57" s="18">
        <f t="shared" si="44"/>
        <v>63.282499999999999</v>
      </c>
      <c r="G57" s="15"/>
      <c r="H57" s="18">
        <f>AVERAGE(H53:H56)</f>
        <v>6.807500000000001</v>
      </c>
      <c r="I57" s="18">
        <f t="shared" ref="I57:L57" si="45">AVERAGE(I53:I56)</f>
        <v>9.7525000000000013</v>
      </c>
      <c r="J57" s="18">
        <f t="shared" si="45"/>
        <v>13.990000000000002</v>
      </c>
      <c r="K57" s="18">
        <f t="shared" si="45"/>
        <v>19.987500000000001</v>
      </c>
      <c r="L57" s="18">
        <f t="shared" si="45"/>
        <v>27.27</v>
      </c>
      <c r="N57" s="23">
        <f>((H57*100)/B57)-100</f>
        <v>-10.486522024983543</v>
      </c>
      <c r="O57" s="23">
        <f t="shared" ref="O57:Q57" si="46">((I57*100)/C57)-100</f>
        <v>-42.86760398359695</v>
      </c>
      <c r="P57" s="23">
        <f t="shared" si="46"/>
        <v>-40.858169520186003</v>
      </c>
      <c r="Q57" s="23">
        <f t="shared" si="46"/>
        <v>-38.655720095143089</v>
      </c>
      <c r="R57" s="23">
        <f>((L57*100)/F57)-100</f>
        <v>-56.907517876190099</v>
      </c>
      <c r="W57" s="16"/>
      <c r="X57" s="16"/>
      <c r="Y57" s="16"/>
      <c r="Z57" s="16"/>
      <c r="AA57" s="16"/>
    </row>
    <row r="58" spans="1:27" x14ac:dyDescent="0.25">
      <c r="A58" s="19" t="s">
        <v>14</v>
      </c>
      <c r="B58" s="18">
        <f>STDEV(B53:B56)</f>
        <v>0.90691785736085817</v>
      </c>
      <c r="C58" s="18">
        <f t="shared" ref="C58:F58" si="47">STDEV(C53:C56)</f>
        <v>2.9166190472303133</v>
      </c>
      <c r="D58" s="18">
        <f t="shared" si="47"/>
        <v>4.3583215423677135</v>
      </c>
      <c r="E58" s="18">
        <f t="shared" si="47"/>
        <v>6.4159508258714268</v>
      </c>
      <c r="F58" s="18">
        <f t="shared" si="47"/>
        <v>16.93916246453761</v>
      </c>
      <c r="G58" s="15"/>
      <c r="H58" s="18">
        <f>STDEV(H53:H56)</f>
        <v>2.4724262712296712</v>
      </c>
      <c r="I58" s="18">
        <f t="shared" ref="I58:L58" si="48">STDEV(I53:I56)</f>
        <v>4.0836452261837461</v>
      </c>
      <c r="J58" s="18">
        <f t="shared" si="48"/>
        <v>5.9330992463186218</v>
      </c>
      <c r="K58" s="18">
        <f t="shared" si="48"/>
        <v>8.7024646891938922</v>
      </c>
      <c r="L58" s="18">
        <f t="shared" si="48"/>
        <v>11.300000000000002</v>
      </c>
      <c r="N58" s="16"/>
      <c r="O58" s="16"/>
      <c r="P58" s="16"/>
      <c r="Q58" s="16"/>
      <c r="R58" s="16"/>
      <c r="W58" s="16"/>
      <c r="X58" s="16"/>
      <c r="Y58" s="16"/>
      <c r="Z58" s="16"/>
      <c r="AA58" s="16"/>
    </row>
    <row r="59" spans="1:27" x14ac:dyDescent="0.25">
      <c r="A59" s="19" t="s">
        <v>13</v>
      </c>
      <c r="B59" s="18">
        <f>MEDIAN(B53:B56)</f>
        <v>7.52</v>
      </c>
      <c r="C59" s="18">
        <f t="shared" ref="C59:F59" si="49">MEDIAN(C53:C56)</f>
        <v>16.87</v>
      </c>
      <c r="D59" s="18">
        <f t="shared" si="49"/>
        <v>23.335000000000001</v>
      </c>
      <c r="E59" s="18">
        <f t="shared" si="49"/>
        <v>32.034999999999997</v>
      </c>
      <c r="F59" s="18">
        <f t="shared" si="49"/>
        <v>62.47</v>
      </c>
      <c r="G59" s="15"/>
      <c r="H59" s="18">
        <f>MEDIAN(H53:H56)</f>
        <v>6.5400000000000009</v>
      </c>
      <c r="I59" s="18">
        <f t="shared" ref="I59:L59" si="50">MEDIAN(I53:I56)</f>
        <v>9.34</v>
      </c>
      <c r="J59" s="18">
        <f t="shared" si="50"/>
        <v>13.465</v>
      </c>
      <c r="K59" s="18">
        <f t="shared" si="50"/>
        <v>19.434999999999999</v>
      </c>
      <c r="L59" s="18">
        <f t="shared" si="50"/>
        <v>26.72</v>
      </c>
      <c r="N59" s="16"/>
      <c r="O59" s="16"/>
      <c r="P59" s="16"/>
      <c r="Q59" s="16"/>
      <c r="R59" s="16"/>
      <c r="W59" s="16"/>
      <c r="X59" s="16"/>
      <c r="Y59" s="16"/>
      <c r="Z59" s="16"/>
      <c r="AA59" s="16"/>
    </row>
    <row r="60" spans="1:27" x14ac:dyDescent="0.25">
      <c r="B60" s="2"/>
      <c r="C60" s="2"/>
      <c r="D60" s="2"/>
      <c r="E60" s="2"/>
      <c r="F60" s="2"/>
      <c r="G60" s="2"/>
      <c r="H60" s="2"/>
      <c r="I60" s="2"/>
      <c r="J60" s="2"/>
      <c r="K60" s="2"/>
      <c r="L60" s="3"/>
    </row>
    <row r="61" spans="1:27" x14ac:dyDescent="0.25">
      <c r="B61" s="2"/>
      <c r="C61" s="2"/>
      <c r="D61" s="2"/>
      <c r="E61" s="2"/>
      <c r="F61" s="2"/>
      <c r="G61" s="2"/>
      <c r="H61" s="2"/>
      <c r="I61" s="2"/>
      <c r="J61" s="2"/>
      <c r="K61" s="2"/>
      <c r="L61" s="3"/>
    </row>
    <row r="62" spans="1:27" x14ac:dyDescent="0.25">
      <c r="A62" s="13" t="s">
        <v>11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3"/>
    </row>
    <row r="63" spans="1:27" x14ac:dyDescent="0.25">
      <c r="B63" s="2"/>
      <c r="C63" s="2"/>
      <c r="D63" s="2"/>
      <c r="E63" s="2"/>
      <c r="F63" s="2"/>
      <c r="G63" s="2"/>
      <c r="H63" s="2"/>
      <c r="I63" s="2"/>
      <c r="J63" s="2"/>
      <c r="K63" s="2"/>
      <c r="L63" s="3"/>
    </row>
    <row r="64" spans="1:27" x14ac:dyDescent="0.25">
      <c r="B64" s="2"/>
      <c r="C64" s="2"/>
      <c r="D64" s="2"/>
      <c r="E64" s="2"/>
      <c r="F64" s="2"/>
      <c r="G64" s="2"/>
      <c r="H64" s="2"/>
      <c r="I64" s="2"/>
      <c r="J64" s="2"/>
      <c r="K64" s="2"/>
      <c r="L64" s="3"/>
    </row>
    <row r="65" spans="2:12" x14ac:dyDescent="0.25">
      <c r="B65" s="2"/>
      <c r="C65" s="2"/>
      <c r="D65" s="2"/>
      <c r="E65" s="2"/>
      <c r="F65" s="2"/>
      <c r="G65" s="2"/>
      <c r="H65" s="2"/>
      <c r="I65" s="2"/>
      <c r="J65" s="2"/>
      <c r="K65" s="2"/>
      <c r="L65" s="3"/>
    </row>
    <row r="66" spans="2:12" x14ac:dyDescent="0.25">
      <c r="B66" s="2"/>
      <c r="C66" s="2"/>
      <c r="D66" s="2"/>
      <c r="E66" s="2"/>
      <c r="F66" s="2"/>
      <c r="G66" s="2"/>
      <c r="H66" s="2"/>
      <c r="I66" s="2"/>
      <c r="J66" s="2"/>
      <c r="K66" s="2"/>
      <c r="L66" s="3"/>
    </row>
    <row r="67" spans="2:12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3"/>
    </row>
    <row r="68" spans="2:12" x14ac:dyDescent="0.25">
      <c r="B68" s="2"/>
      <c r="C68" s="2"/>
      <c r="D68" s="2"/>
      <c r="E68" s="2"/>
      <c r="F68" s="2"/>
      <c r="G68" s="2"/>
      <c r="H68" s="2"/>
      <c r="I68" s="2"/>
      <c r="J68" s="2"/>
      <c r="K68" s="2"/>
      <c r="L68" s="3"/>
    </row>
    <row r="69" spans="2:12" x14ac:dyDescent="0.25">
      <c r="B69" s="2"/>
      <c r="C69" s="2"/>
      <c r="D69" s="2"/>
      <c r="E69" s="2"/>
      <c r="F69" s="2"/>
      <c r="G69" s="2"/>
      <c r="H69" s="2"/>
      <c r="I69" s="2"/>
      <c r="J69" s="2"/>
      <c r="K69" s="2"/>
      <c r="L69" s="3"/>
    </row>
    <row r="70" spans="2:12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3"/>
    </row>
    <row r="71" spans="2:12" x14ac:dyDescent="0.25">
      <c r="B71" s="2"/>
      <c r="C71" s="2"/>
      <c r="D71" s="2"/>
      <c r="E71" s="2"/>
      <c r="F71" s="2"/>
      <c r="G71" s="2"/>
      <c r="H71" s="2"/>
      <c r="I71" s="2"/>
      <c r="J71" s="2"/>
      <c r="K71" s="2"/>
      <c r="L71" s="3"/>
    </row>
    <row r="72" spans="2:12" x14ac:dyDescent="0.25">
      <c r="B72" s="2"/>
      <c r="C72" s="2"/>
      <c r="D72" s="2"/>
      <c r="E72" s="2"/>
      <c r="F72" s="2"/>
      <c r="G72" s="2"/>
      <c r="H72" s="2"/>
      <c r="I72" s="2"/>
      <c r="J72" s="2"/>
      <c r="K72" s="2"/>
      <c r="L72" s="3"/>
    </row>
    <row r="73" spans="2:12" x14ac:dyDescent="0.25">
      <c r="B73" s="2"/>
      <c r="C73" s="2"/>
      <c r="D73" s="2"/>
      <c r="E73" s="2"/>
      <c r="F73" s="2"/>
      <c r="G73" s="2"/>
      <c r="H73" s="2"/>
      <c r="I73" s="2"/>
      <c r="J73" s="2"/>
      <c r="K73" s="2"/>
      <c r="L73" s="3"/>
    </row>
    <row r="74" spans="2:12" x14ac:dyDescent="0.25">
      <c r="B74" s="2"/>
      <c r="C74" s="2"/>
      <c r="D74" s="2"/>
      <c r="E74" s="2"/>
      <c r="F74" s="2"/>
      <c r="G74" s="2"/>
      <c r="H74" s="2"/>
      <c r="I74" s="2"/>
      <c r="J74" s="2"/>
      <c r="K74" s="2"/>
      <c r="L74" s="3"/>
    </row>
    <row r="75" spans="2:12" x14ac:dyDescent="0.25">
      <c r="B75" s="2"/>
      <c r="C75" s="2"/>
      <c r="D75" s="2"/>
      <c r="E75" s="2"/>
      <c r="F75" s="2"/>
      <c r="G75" s="2"/>
      <c r="H75" s="2"/>
      <c r="I75" s="2"/>
      <c r="J75" s="2"/>
      <c r="K75" s="2"/>
      <c r="L75" s="3"/>
    </row>
  </sheetData>
  <mergeCells count="15">
    <mergeCell ref="N44:R44"/>
    <mergeCell ref="N56:R56"/>
    <mergeCell ref="N8:R8"/>
    <mergeCell ref="N27:R27"/>
    <mergeCell ref="W27:AA27"/>
    <mergeCell ref="N39:R39"/>
    <mergeCell ref="W39:AA39"/>
    <mergeCell ref="N20:R20"/>
    <mergeCell ref="N32:R32"/>
    <mergeCell ref="N1:U2"/>
    <mergeCell ref="W1:AD2"/>
    <mergeCell ref="N3:R3"/>
    <mergeCell ref="W3:AA3"/>
    <mergeCell ref="N15:R15"/>
    <mergeCell ref="W15:AA15"/>
  </mergeCells>
  <pageMargins left="0.75" right="0.75" top="1" bottom="1" header="0.5" footer="0.5"/>
  <pageSetup paperSize="9"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Best case scenario</vt:lpstr>
      <vt:lpstr>Worst case scenario</vt:lpstr>
    </vt:vector>
  </TitlesOfParts>
  <Company>Nedap N.V.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Nedap N.V.</dc:creator>
  <cp:lastModifiedBy>honovich</cp:lastModifiedBy>
  <dcterms:created xsi:type="dcterms:W3CDTF">2013-01-25T12:57:07Z</dcterms:created>
  <dcterms:modified xsi:type="dcterms:W3CDTF">2013-02-02T06:31:08Z</dcterms:modified>
</cp:coreProperties>
</file>